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60" yWindow="-135" windowWidth="15270" windowHeight="1290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 iterate="1"/>
</workbook>
</file>

<file path=xl/calcChain.xml><?xml version="1.0" encoding="utf-8"?>
<calcChain xmlns="http://schemas.openxmlformats.org/spreadsheetml/2006/main">
  <c r="F7" i="3"/>
  <c r="F8"/>
  <c r="G39" i="1"/>
  <c r="F40"/>
  <c r="F41"/>
  <c r="F42"/>
  <c r="F32"/>
  <c r="F33"/>
  <c r="F34"/>
  <c r="F35"/>
  <c r="F36"/>
  <c r="F37"/>
  <c r="F38"/>
  <c r="F43"/>
  <c r="F44"/>
  <c r="F45"/>
  <c r="G32"/>
  <c r="G35"/>
  <c r="G36"/>
  <c r="G37"/>
  <c r="G38"/>
  <c r="G45"/>
  <c r="G46"/>
  <c r="G7"/>
  <c r="G10"/>
  <c r="G13"/>
  <c r="G14"/>
  <c r="G15"/>
  <c r="G16"/>
  <c r="G18"/>
  <c r="G19"/>
  <c r="G20"/>
  <c r="G21"/>
  <c r="G22"/>
  <c r="G23"/>
  <c r="G24"/>
  <c r="G25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E13"/>
  <c r="C11"/>
  <c r="E24" l="1"/>
  <c r="C24"/>
  <c r="D24"/>
  <c r="D43" l="1"/>
  <c r="E43"/>
  <c r="C43"/>
  <c r="C31"/>
  <c r="C37"/>
  <c r="D40"/>
  <c r="E40"/>
  <c r="C40"/>
  <c r="F46"/>
  <c r="G28" l="1"/>
  <c r="C13"/>
  <c r="E5" i="3"/>
  <c r="E6"/>
  <c r="E7"/>
  <c r="F28" i="1" l="1"/>
  <c r="C50"/>
  <c r="C48" s="1"/>
  <c r="C45"/>
  <c r="C35"/>
  <c r="C26"/>
  <c r="C19"/>
  <c r="C8"/>
  <c r="C7" s="1"/>
  <c r="B9" i="3"/>
  <c r="E8"/>
  <c r="H28" i="1"/>
  <c r="D31"/>
  <c r="E26"/>
  <c r="D26"/>
  <c r="E19"/>
  <c r="D19"/>
  <c r="D13"/>
  <c r="E11"/>
  <c r="D11"/>
  <c r="E8"/>
  <c r="D8"/>
  <c r="C9" i="3"/>
  <c r="D9"/>
  <c r="D37" i="1"/>
  <c r="E37"/>
  <c r="D35"/>
  <c r="E35"/>
  <c r="E31"/>
  <c r="D45"/>
  <c r="E45"/>
  <c r="E7" l="1"/>
  <c r="E29"/>
  <c r="D29"/>
  <c r="D7"/>
  <c r="C29"/>
  <c r="C18"/>
  <c r="E9" i="3"/>
  <c r="F31" i="1"/>
  <c r="G31"/>
  <c r="E18"/>
  <c r="F9" i="3"/>
  <c r="D18" i="1"/>
  <c r="D5" l="1"/>
  <c r="C5"/>
  <c r="C47" s="1"/>
  <c r="E5"/>
  <c r="F29"/>
  <c r="G5" l="1"/>
  <c r="F5"/>
  <c r="D47"/>
  <c r="E47"/>
  <c r="D50"/>
  <c r="D48" s="1"/>
  <c r="E50"/>
  <c r="E48" s="1"/>
  <c r="G6" i="2" l="1"/>
  <c r="F6"/>
  <c r="G5"/>
  <c r="F5"/>
  <c r="G29" i="1" l="1"/>
</calcChain>
</file>

<file path=xl/sharedStrings.xml><?xml version="1.0" encoding="utf-8"?>
<sst xmlns="http://schemas.openxmlformats.org/spreadsheetml/2006/main" count="127" uniqueCount="112">
  <si>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</si>
  <si>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</si>
  <si>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</si>
  <si>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</si>
  <si>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</si>
  <si>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</si>
  <si>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</si>
  <si>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</si>
  <si>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</si>
  <si>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</si>
  <si>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</si>
  <si>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</si>
  <si>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</si>
  <si>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</si>
  <si>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</si>
  <si>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</si>
  <si>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</si>
  <si>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</si>
  <si>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</si>
  <si>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</si>
  <si>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</si>
  <si>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</si>
  <si>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</si>
  <si>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</si>
  <si>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</si>
  <si>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</si>
  <si>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</si>
  <si>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</si>
  <si>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</si>
  <si>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</si>
  <si>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</si>
  <si>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</si>
  <si>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</si>
  <si>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</si>
  <si>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</si>
  <si>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</si>
  <si>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</si>
  <si>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</si>
  <si>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</si>
  <si>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</si>
  <si>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</si>
  <si>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</si>
  <si>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</si>
  <si>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</si>
  <si>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</si>
  <si>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</si>
  <si>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</si>
  <si>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</si>
  <si>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</si>
  <si>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</si>
  <si>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</si>
  <si>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</si>
  <si>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</si>
  <si>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</si>
  <si>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</si>
  <si>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</si>
  <si>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</si>
  <si>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</si>
  <si>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</si>
  <si>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Дотация на выравнивание бюджетной обеспеченности поселений за счет средств местного бюджета из районного фонда финансовой поддержки поселений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</si>
  <si>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</si>
  <si>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</si>
  <si>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</si>
  <si>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</si>
  <si>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</si>
  <si>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</si>
  <si>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</si>
  <si>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</si>
  <si>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</si>
  <si>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</si>
  <si>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</si>
  <si>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</si>
  <si>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</si>
  <si>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</si>
  <si>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</si>
  <si>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</si>
  <si>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</si>
  <si>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20405099100073150</t>
  </si>
  <si>
    <t>20216001100001151</t>
  </si>
  <si>
    <t>20216001100002151</t>
  </si>
  <si>
    <t>Налоги на товары (работы, услуги) реализуемые на территории Российской Федерации</t>
  </si>
  <si>
    <t>Прочие неналоговые доходы</t>
  </si>
  <si>
    <t>Субсидии бюджетам сельских поселений на обеспечение комплексного развития сельских территорий</t>
  </si>
  <si>
    <t>20225576100000150</t>
  </si>
  <si>
    <t>20220000000000150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</si>
  <si>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</si>
  <si>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 xml:space="preserve"> Субсидии бюджетам сельских поселений области на осуществление дорожной деятельности
 в отношении автомобильных дорог общего пользования местного значения 
в границах населенных пунктов сельских поселений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</si>
  <si>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</si>
  <si>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</si>
  <si>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</si>
  <si>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</si>
  <si>
    <t>00 0502 0000000000 000</t>
  </si>
  <si>
    <t>Коммунальное хозяйство</t>
  </si>
  <si>
    <t>Образование</t>
  </si>
  <si>
    <t xml:space="preserve"> Профессиональная подготовка, переподготовка и повышение квалификации</t>
  </si>
  <si>
    <t>00 0700 0000000000 000</t>
  </si>
  <si>
    <t>00 0705 0000000000 000</t>
  </si>
  <si>
    <t xml:space="preserve">Сведения об исполнении бюджета Яковлевского муниципального образования                                                                                                           Базарно-Карабулакского муниципального района 
на 1 октября 2025 года          
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</si>
  <si>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</si>
  <si>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</si>
  <si>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</si>
  <si>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Яковлевскому муниципальному образованию Базарно-Карабулакского муниципального района
на 1 октября 2025 года     
</t>
  </si>
  <si>
    <t>Исполнено на 1 октября 2024 г. (тыс.руб)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</si>
  <si>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</si>
  <si>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</si>
  <si>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Яковлевского муниципального образования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</si>
  <si>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св. 2,8 раза</t>
  </si>
  <si>
    <t>св. 2,7 раза</t>
  </si>
  <si>
    <t xml:space="preserve">св. 19,1 раза </t>
  </si>
  <si>
    <t>св. 12,5 раза</t>
  </si>
  <si>
    <t>св. 2-х раз</t>
  </si>
  <si>
    <t>св. 15,2 раза</t>
  </si>
</sst>
</file>

<file path=xl/styles.xml><?xml version="1.0" encoding="utf-8"?>
<styleSheet xmlns="http://schemas.openxmlformats.org/spreadsheetml/2006/main">
  <numFmts count="7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  <numFmt numFmtId="169" formatCode="#,##0.0\ _₽"/>
    <numFmt numFmtId="170" formatCode="#,##0.0_ ;\-#,##0.0\ 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9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6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7"/>
    <xf numFmtId="0" fontId="8" fillId="0" borderId="8">
      <alignment horizontal="center"/>
    </xf>
    <xf numFmtId="0" fontId="9" fillId="0" borderId="9">
      <alignment horizontal="right"/>
    </xf>
    <xf numFmtId="0" fontId="8" fillId="0" borderId="0"/>
    <xf numFmtId="0" fontId="8" fillId="0" borderId="10">
      <alignment horizontal="right"/>
    </xf>
    <xf numFmtId="49" fontId="8" fillId="0" borderId="11">
      <alignment horizontal="center"/>
    </xf>
    <xf numFmtId="0" fontId="9" fillId="0" borderId="12">
      <alignment horizontal="right"/>
    </xf>
    <xf numFmtId="0" fontId="11" fillId="0" borderId="0"/>
    <xf numFmtId="166" fontId="8" fillId="0" borderId="13">
      <alignment horizontal="center"/>
    </xf>
    <xf numFmtId="0" fontId="8" fillId="0" borderId="0">
      <alignment horizontal="left"/>
    </xf>
    <xf numFmtId="49" fontId="8" fillId="0" borderId="0"/>
    <xf numFmtId="49" fontId="8" fillId="0" borderId="10">
      <alignment horizontal="right" vertical="center"/>
    </xf>
    <xf numFmtId="49" fontId="8" fillId="0" borderId="13">
      <alignment horizontal="center" vertical="center"/>
    </xf>
    <xf numFmtId="0" fontId="8" fillId="0" borderId="6">
      <alignment horizontal="left" wrapText="1"/>
    </xf>
    <xf numFmtId="49" fontId="8" fillId="0" borderId="13">
      <alignment horizontal="center"/>
    </xf>
    <xf numFmtId="0" fontId="8" fillId="0" borderId="14">
      <alignment horizontal="left" wrapText="1"/>
    </xf>
    <xf numFmtId="49" fontId="8" fillId="0" borderId="10">
      <alignment horizontal="right"/>
    </xf>
    <xf numFmtId="0" fontId="8" fillId="0" borderId="15">
      <alignment horizontal="left"/>
    </xf>
    <xf numFmtId="49" fontId="8" fillId="0" borderId="15"/>
    <xf numFmtId="49" fontId="8" fillId="0" borderId="10"/>
    <xf numFmtId="49" fontId="8" fillId="0" borderId="16">
      <alignment horizontal="center"/>
    </xf>
    <xf numFmtId="0" fontId="7" fillId="0" borderId="6">
      <alignment horizontal="center"/>
    </xf>
    <xf numFmtId="0" fontId="8" fillId="0" borderId="17">
      <alignment horizontal="center" vertical="top" wrapText="1"/>
    </xf>
    <xf numFmtId="49" fontId="8" fillId="0" borderId="17">
      <alignment horizontal="center" vertical="top" wrapText="1"/>
    </xf>
    <xf numFmtId="0" fontId="6" fillId="0" borderId="18"/>
    <xf numFmtId="0" fontId="6" fillId="0" borderId="9"/>
    <xf numFmtId="0" fontId="8" fillId="0" borderId="17">
      <alignment horizontal="center" vertical="center"/>
    </xf>
    <xf numFmtId="0" fontId="8" fillId="0" borderId="8">
      <alignment horizontal="center" vertical="center"/>
    </xf>
    <xf numFmtId="49" fontId="8" fillId="0" borderId="8">
      <alignment horizontal="center" vertical="center"/>
    </xf>
    <xf numFmtId="0" fontId="8" fillId="0" borderId="19">
      <alignment horizontal="left" wrapText="1"/>
    </xf>
    <xf numFmtId="49" fontId="8" fillId="0" borderId="20">
      <alignment horizontal="center" wrapText="1"/>
    </xf>
    <xf numFmtId="49" fontId="8" fillId="0" borderId="21">
      <alignment horizontal="center"/>
    </xf>
    <xf numFmtId="4" fontId="8" fillId="0" borderId="21">
      <alignment horizontal="right" shrinkToFit="1"/>
    </xf>
    <xf numFmtId="0" fontId="8" fillId="0" borderId="22">
      <alignment horizontal="left" wrapText="1"/>
    </xf>
    <xf numFmtId="49" fontId="8" fillId="0" borderId="23">
      <alignment horizontal="center" shrinkToFit="1"/>
    </xf>
    <xf numFmtId="49" fontId="8" fillId="0" borderId="24">
      <alignment horizontal="center"/>
    </xf>
    <xf numFmtId="4" fontId="8" fillId="0" borderId="24">
      <alignment horizontal="right" shrinkToFit="1"/>
    </xf>
    <xf numFmtId="0" fontId="8" fillId="0" borderId="25">
      <alignment horizontal="left" wrapText="1" indent="2"/>
    </xf>
    <xf numFmtId="49" fontId="8" fillId="0" borderId="26">
      <alignment horizontal="center" shrinkToFit="1"/>
    </xf>
    <xf numFmtId="49" fontId="8" fillId="0" borderId="27">
      <alignment horizontal="center"/>
    </xf>
    <xf numFmtId="4" fontId="8" fillId="0" borderId="27">
      <alignment horizontal="right" shrinkToFit="1"/>
    </xf>
    <xf numFmtId="49" fontId="8" fillId="0" borderId="0">
      <alignment horizontal="right"/>
    </xf>
    <xf numFmtId="0" fontId="7" fillId="0" borderId="9">
      <alignment horizontal="center"/>
    </xf>
    <xf numFmtId="0" fontId="8" fillId="0" borderId="8">
      <alignment horizontal="center" vertical="center" shrinkToFit="1"/>
    </xf>
    <xf numFmtId="49" fontId="8" fillId="0" borderId="8">
      <alignment horizontal="center" vertical="center" shrinkToFit="1"/>
    </xf>
    <xf numFmtId="49" fontId="6" fillId="0" borderId="9"/>
    <xf numFmtId="0" fontId="8" fillId="0" borderId="20">
      <alignment horizontal="center" shrinkToFit="1"/>
    </xf>
    <xf numFmtId="4" fontId="8" fillId="0" borderId="28">
      <alignment horizontal="right" shrinkToFit="1"/>
    </xf>
    <xf numFmtId="49" fontId="6" fillId="0" borderId="12"/>
    <xf numFmtId="0" fontId="8" fillId="0" borderId="23">
      <alignment horizontal="center" shrinkToFit="1"/>
    </xf>
    <xf numFmtId="167" fontId="8" fillId="0" borderId="24">
      <alignment horizontal="right" shrinkToFit="1"/>
    </xf>
    <xf numFmtId="167" fontId="8" fillId="0" borderId="29">
      <alignment horizontal="right" shrinkToFit="1"/>
    </xf>
    <xf numFmtId="0" fontId="8" fillId="0" borderId="30">
      <alignment horizontal="left" wrapText="1"/>
    </xf>
    <xf numFmtId="49" fontId="8" fillId="0" borderId="26">
      <alignment horizontal="center" wrapText="1"/>
    </xf>
    <xf numFmtId="49" fontId="8" fillId="0" borderId="27">
      <alignment horizontal="center" wrapText="1"/>
    </xf>
    <xf numFmtId="4" fontId="8" fillId="0" borderId="27">
      <alignment horizontal="right" wrapText="1"/>
    </xf>
    <xf numFmtId="4" fontId="8" fillId="0" borderId="25">
      <alignment horizontal="right" wrapText="1"/>
    </xf>
    <xf numFmtId="0" fontId="6" fillId="0" borderId="12">
      <alignment wrapText="1"/>
    </xf>
    <xf numFmtId="0" fontId="8" fillId="0" borderId="31">
      <alignment horizontal="left" wrapText="1"/>
    </xf>
    <xf numFmtId="49" fontId="8" fillId="0" borderId="32">
      <alignment horizontal="center" shrinkToFit="1"/>
    </xf>
    <xf numFmtId="49" fontId="8" fillId="0" borderId="33">
      <alignment horizontal="center"/>
    </xf>
    <xf numFmtId="4" fontId="8" fillId="0" borderId="33">
      <alignment horizontal="right" shrinkToFit="1"/>
    </xf>
    <xf numFmtId="49" fontId="8" fillId="0" borderId="34">
      <alignment horizontal="center"/>
    </xf>
    <xf numFmtId="0" fontId="6" fillId="0" borderId="12"/>
    <xf numFmtId="0" fontId="11" fillId="0" borderId="15"/>
    <xf numFmtId="0" fontId="11" fillId="0" borderId="35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6">
      <alignment horizontal="left"/>
    </xf>
    <xf numFmtId="49" fontId="8" fillId="0" borderId="6">
      <alignment horizontal="left"/>
    </xf>
    <xf numFmtId="0" fontId="8" fillId="0" borderId="6">
      <alignment horizontal="center" shrinkToFit="1"/>
    </xf>
    <xf numFmtId="49" fontId="8" fillId="0" borderId="6">
      <alignment horizontal="center" vertical="center" shrinkToFit="1"/>
    </xf>
    <xf numFmtId="49" fontId="6" fillId="0" borderId="6">
      <alignment shrinkToFit="1"/>
    </xf>
    <xf numFmtId="49" fontId="8" fillId="0" borderId="6">
      <alignment horizontal="right"/>
    </xf>
    <xf numFmtId="0" fontId="8" fillId="0" borderId="20">
      <alignment horizontal="center" vertical="center" shrinkToFit="1"/>
    </xf>
    <xf numFmtId="49" fontId="8" fillId="0" borderId="21">
      <alignment horizontal="center" vertical="center"/>
    </xf>
    <xf numFmtId="0" fontId="8" fillId="0" borderId="19">
      <alignment horizontal="left" wrapText="1" indent="2"/>
    </xf>
    <xf numFmtId="0" fontId="8" fillId="0" borderId="36">
      <alignment horizontal="center" vertical="center" shrinkToFit="1"/>
    </xf>
    <xf numFmtId="49" fontId="8" fillId="0" borderId="17">
      <alignment horizontal="center" vertical="center"/>
    </xf>
    <xf numFmtId="167" fontId="8" fillId="0" borderId="17">
      <alignment horizontal="right" vertical="center" shrinkToFit="1"/>
    </xf>
    <xf numFmtId="167" fontId="8" fillId="0" borderId="31">
      <alignment horizontal="right" vertical="center" shrinkToFit="1"/>
    </xf>
    <xf numFmtId="0" fontId="8" fillId="0" borderId="37">
      <alignment horizontal="left" wrapText="1"/>
    </xf>
    <xf numFmtId="4" fontId="8" fillId="0" borderId="17">
      <alignment horizontal="right" shrinkToFit="1"/>
    </xf>
    <xf numFmtId="4" fontId="8" fillId="0" borderId="31">
      <alignment horizontal="right" shrinkToFit="1"/>
    </xf>
    <xf numFmtId="0" fontId="8" fillId="0" borderId="22">
      <alignment horizontal="left" wrapText="1" indent="2"/>
    </xf>
    <xf numFmtId="0" fontId="13" fillId="0" borderId="31">
      <alignment wrapText="1"/>
    </xf>
    <xf numFmtId="0" fontId="13" fillId="0" borderId="31"/>
    <xf numFmtId="0" fontId="13" fillId="2" borderId="31">
      <alignment wrapText="1"/>
    </xf>
    <xf numFmtId="0" fontId="8" fillId="2" borderId="30">
      <alignment horizontal="left" wrapText="1"/>
    </xf>
    <xf numFmtId="49" fontId="8" fillId="0" borderId="31">
      <alignment horizontal="center" shrinkToFit="1"/>
    </xf>
    <xf numFmtId="49" fontId="8" fillId="0" borderId="17">
      <alignment horizontal="center" vertical="center" shrinkToFit="1"/>
    </xf>
    <xf numFmtId="0" fontId="6" fillId="0" borderId="15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8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6">
      <alignment horizontal="center" wrapText="1"/>
    </xf>
    <xf numFmtId="0" fontId="14" fillId="0" borderId="0">
      <alignment horizontal="center"/>
    </xf>
    <xf numFmtId="0" fontId="14" fillId="0" borderId="15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5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6"/>
    <xf numFmtId="0" fontId="11" fillId="0" borderId="0"/>
    <xf numFmtId="0" fontId="6" fillId="0" borderId="6"/>
    <xf numFmtId="0" fontId="6" fillId="0" borderId="17">
      <alignment horizontal="left" wrapText="1"/>
    </xf>
    <xf numFmtId="0" fontId="6" fillId="0" borderId="15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7">
      <alignment horizontal="left"/>
    </xf>
    <xf numFmtId="0" fontId="5" fillId="0" borderId="0"/>
    <xf numFmtId="0" fontId="11" fillId="0" borderId="6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3" fillId="0" borderId="0"/>
    <xf numFmtId="0" fontId="3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5" fontId="23" fillId="0" borderId="4" xfId="1" applyNumberFormat="1" applyFont="1" applyFill="1" applyBorder="1" applyAlignment="1" applyProtection="1">
      <alignment vertical="top" wrapText="1"/>
      <protection hidden="1"/>
    </xf>
    <xf numFmtId="165" fontId="23" fillId="0" borderId="1" xfId="3" applyNumberFormat="1" applyFont="1" applyFill="1" applyBorder="1" applyAlignment="1" applyProtection="1">
      <alignment vertical="top" wrapText="1"/>
      <protection hidden="1"/>
    </xf>
    <xf numFmtId="165" fontId="23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20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22" fillId="0" borderId="5" xfId="2" applyFont="1" applyBorder="1" applyAlignment="1" applyProtection="1">
      <alignment horizontal="left" vertical="top" wrapText="1"/>
      <protection hidden="1"/>
    </xf>
    <xf numFmtId="49" fontId="21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3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9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right" vertical="top" wrapText="1"/>
    </xf>
    <xf numFmtId="164" fontId="19" fillId="0" borderId="2" xfId="0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right" vertical="top" wrapText="1"/>
    </xf>
    <xf numFmtId="169" fontId="19" fillId="0" borderId="1" xfId="0" applyNumberFormat="1" applyFont="1" applyFill="1" applyBorder="1" applyAlignment="1">
      <alignment horizontal="right" vertical="center" wrapText="1"/>
    </xf>
    <xf numFmtId="0" fontId="21" fillId="5" borderId="1" xfId="0" applyFont="1" applyFill="1" applyBorder="1" applyAlignment="1">
      <alignment vertical="top" wrapText="1"/>
    </xf>
    <xf numFmtId="49" fontId="21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169" fontId="19" fillId="5" borderId="1" xfId="0" applyNumberFormat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1" fontId="21" fillId="5" borderId="1" xfId="0" applyNumberFormat="1" applyFont="1" applyFill="1" applyBorder="1" applyAlignment="1">
      <alignment horizontal="right" vertical="center" wrapText="1"/>
    </xf>
    <xf numFmtId="9" fontId="21" fillId="5" borderId="1" xfId="4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164" fontId="19" fillId="5" borderId="3" xfId="0" applyNumberFormat="1" applyFont="1" applyFill="1" applyBorder="1" applyAlignment="1">
      <alignment horizontal="right" vertical="center" wrapText="1"/>
    </xf>
    <xf numFmtId="0" fontId="16" fillId="5" borderId="3" xfId="0" applyFont="1" applyFill="1" applyBorder="1" applyAlignment="1">
      <alignment vertical="top" wrapText="1"/>
    </xf>
    <xf numFmtId="0" fontId="19" fillId="5" borderId="3" xfId="0" applyFont="1" applyFill="1" applyBorder="1" applyAlignment="1">
      <alignment vertical="top" wrapText="1"/>
    </xf>
    <xf numFmtId="164" fontId="16" fillId="5" borderId="3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170" fontId="19" fillId="0" borderId="1" xfId="0" applyNumberFormat="1" applyFont="1" applyFill="1" applyBorder="1" applyAlignment="1">
      <alignment horizontal="right" vertical="center" wrapText="1"/>
    </xf>
    <xf numFmtId="170" fontId="16" fillId="0" borderId="1" xfId="0" applyNumberFormat="1" applyFont="1" applyFill="1" applyBorder="1" applyAlignment="1">
      <alignment horizontal="right" vertical="center" wrapText="1"/>
    </xf>
    <xf numFmtId="170" fontId="19" fillId="0" borderId="3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top" wrapText="1"/>
    </xf>
    <xf numFmtId="164" fontId="1" fillId="0" borderId="0" xfId="0" applyNumberFormat="1" applyFont="1"/>
    <xf numFmtId="168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</cellXfs>
  <cellStyles count="159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2 2" xfId="156"/>
    <cellStyle name="Обычный 2 3" xfId="3"/>
    <cellStyle name="Обычный 2 3 2" xfId="157"/>
    <cellStyle name="Обычный 2 4" xfId="147"/>
    <cellStyle name="Обычный 2 5" xfId="155"/>
    <cellStyle name="Обычный 2 5 2" xfId="158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topLeftCell="A10" workbookViewId="0">
      <selection activeCell="D48" sqref="D48"/>
    </sheetView>
  </sheetViews>
  <sheetFormatPr defaultRowHeight="15"/>
  <cols>
    <col min="1" max="1" width="28.42578125" style="1" customWidth="1"/>
    <col min="2" max="2" width="22.425781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62" t="s">
        <v>97</v>
      </c>
      <c r="B2" s="61"/>
      <c r="C2" s="61"/>
      <c r="D2" s="61"/>
      <c r="E2" s="61"/>
      <c r="F2" s="61"/>
      <c r="G2" s="61"/>
    </row>
    <row r="3" spans="1:8">
      <c r="A3" s="15"/>
      <c r="B3" s="15"/>
      <c r="C3" s="15"/>
      <c r="D3" s="15"/>
      <c r="E3" s="15"/>
      <c r="F3" s="15"/>
      <c r="G3" s="16" t="s">
        <v>40</v>
      </c>
    </row>
    <row r="4" spans="1:8" ht="70.5" customHeight="1">
      <c r="A4" s="17" t="s">
        <v>0</v>
      </c>
      <c r="B4" s="17" t="s">
        <v>1</v>
      </c>
      <c r="C4" s="14" t="s">
        <v>98</v>
      </c>
      <c r="D4" s="14" t="s">
        <v>99</v>
      </c>
      <c r="E4" s="14" t="s">
        <v>100</v>
      </c>
      <c r="F4" s="17" t="s">
        <v>89</v>
      </c>
      <c r="G4" s="17" t="s">
        <v>88</v>
      </c>
    </row>
    <row r="5" spans="1:8" ht="18" customHeight="1">
      <c r="A5" s="51" t="s">
        <v>2</v>
      </c>
      <c r="B5" s="52"/>
      <c r="C5" s="53">
        <f>C7+C18</f>
        <v>9776.6</v>
      </c>
      <c r="D5" s="53">
        <f>D7+D18</f>
        <v>20886.099999999999</v>
      </c>
      <c r="E5" s="53">
        <f>E7+E18</f>
        <v>18616.600000000002</v>
      </c>
      <c r="F5" s="53">
        <f t="shared" ref="F5:F46" si="0">E5/D5*100</f>
        <v>89.133921603363021</v>
      </c>
      <c r="G5" s="53">
        <f>E5/C5*100</f>
        <v>190.41998240697177</v>
      </c>
    </row>
    <row r="6" spans="1:8" ht="15" customHeight="1">
      <c r="A6" s="19" t="s">
        <v>3</v>
      </c>
      <c r="B6" s="20"/>
      <c r="C6" s="21"/>
      <c r="D6" s="21"/>
      <c r="E6" s="21"/>
      <c r="F6" s="18"/>
      <c r="G6" s="18"/>
    </row>
    <row r="7" spans="1:8" ht="15.75" customHeight="1">
      <c r="A7" s="46" t="s">
        <v>42</v>
      </c>
      <c r="B7" s="54">
        <v>1E+16</v>
      </c>
      <c r="C7" s="49">
        <f>C8+C10+C11+C13+C16+C17</f>
        <v>2375.6000000000004</v>
      </c>
      <c r="D7" s="49">
        <f>D8+D10+D11+D13+D16+D17</f>
        <v>5028.3999999999996</v>
      </c>
      <c r="E7" s="49">
        <f>E8+E10+E11+E13+E16+E17</f>
        <v>4393.9000000000005</v>
      </c>
      <c r="F7" s="48">
        <f t="shared" si="0"/>
        <v>87.381672102458054</v>
      </c>
      <c r="G7" s="48">
        <f t="shared" ref="G6:G27" si="1">E7/C7*100</f>
        <v>184.95958915642362</v>
      </c>
    </row>
    <row r="8" spans="1:8" ht="16.5" customHeight="1">
      <c r="A8" s="46" t="s">
        <v>43</v>
      </c>
      <c r="B8" s="54">
        <v>1.01E+16</v>
      </c>
      <c r="C8" s="49">
        <f>C9</f>
        <v>594.6</v>
      </c>
      <c r="D8" s="49">
        <f>D9</f>
        <v>872.5</v>
      </c>
      <c r="E8" s="49">
        <f>E9</f>
        <v>1631.9</v>
      </c>
      <c r="F8" s="48">
        <f t="shared" si="0"/>
        <v>187.03724928366762</v>
      </c>
      <c r="G8" s="48" t="s">
        <v>107</v>
      </c>
      <c r="H8" s="35"/>
    </row>
    <row r="9" spans="1:8" ht="18" customHeight="1">
      <c r="A9" s="38" t="s">
        <v>44</v>
      </c>
      <c r="B9" s="23" t="s">
        <v>45</v>
      </c>
      <c r="C9" s="45">
        <v>594.6</v>
      </c>
      <c r="D9" s="45">
        <v>872.5</v>
      </c>
      <c r="E9" s="45">
        <v>1631.9</v>
      </c>
      <c r="F9" s="71">
        <f t="shared" si="0"/>
        <v>187.03724928366762</v>
      </c>
      <c r="G9" s="71" t="s">
        <v>107</v>
      </c>
      <c r="H9" s="35"/>
    </row>
    <row r="10" spans="1:8" ht="54" customHeight="1">
      <c r="A10" s="46" t="s">
        <v>80</v>
      </c>
      <c r="B10" s="54">
        <v>1.03E+16</v>
      </c>
      <c r="C10" s="49">
        <v>898.8</v>
      </c>
      <c r="D10" s="49">
        <v>1309</v>
      </c>
      <c r="E10" s="49">
        <v>1023.4</v>
      </c>
      <c r="F10" s="48">
        <f t="shared" si="0"/>
        <v>78.181818181818173</v>
      </c>
      <c r="G10" s="48">
        <f t="shared" si="1"/>
        <v>113.86292834890965</v>
      </c>
      <c r="H10" s="35"/>
    </row>
    <row r="11" spans="1:8">
      <c r="A11" s="46" t="s">
        <v>46</v>
      </c>
      <c r="B11" s="54">
        <v>1.05E+16</v>
      </c>
      <c r="C11" s="49">
        <f>C12</f>
        <v>317.39999999999998</v>
      </c>
      <c r="D11" s="49">
        <f>D12</f>
        <v>1124</v>
      </c>
      <c r="E11" s="49">
        <f>E12</f>
        <v>880.4</v>
      </c>
      <c r="F11" s="48">
        <f t="shared" si="0"/>
        <v>78.32740213523131</v>
      </c>
      <c r="G11" s="48" t="s">
        <v>106</v>
      </c>
      <c r="H11" s="35"/>
    </row>
    <row r="12" spans="1:8" ht="29.25" customHeight="1">
      <c r="A12" s="46" t="s">
        <v>47</v>
      </c>
      <c r="B12" s="47" t="s">
        <v>48</v>
      </c>
      <c r="C12" s="49">
        <v>317.39999999999998</v>
      </c>
      <c r="D12" s="49">
        <v>1124</v>
      </c>
      <c r="E12" s="49">
        <v>880.4</v>
      </c>
      <c r="F12" s="48">
        <f t="shared" si="0"/>
        <v>78.32740213523131</v>
      </c>
      <c r="G12" s="48" t="s">
        <v>106</v>
      </c>
      <c r="H12" s="35"/>
    </row>
    <row r="13" spans="1:8">
      <c r="A13" s="46" t="s">
        <v>49</v>
      </c>
      <c r="B13" s="54">
        <v>1.06E+16</v>
      </c>
      <c r="C13" s="49">
        <f>C14+C15</f>
        <v>564.79999999999995</v>
      </c>
      <c r="D13" s="49">
        <f>D14+D15</f>
        <v>1450.2</v>
      </c>
      <c r="E13" s="49">
        <f>E14+E15</f>
        <v>585.5</v>
      </c>
      <c r="F13" s="48">
        <f t="shared" si="0"/>
        <v>40.37374155288925</v>
      </c>
      <c r="G13" s="48">
        <f t="shared" si="1"/>
        <v>103.66501416430596</v>
      </c>
      <c r="H13" s="35"/>
    </row>
    <row r="14" spans="1:8" ht="29.25" customHeight="1">
      <c r="A14" s="38" t="s">
        <v>50</v>
      </c>
      <c r="B14" s="23" t="s">
        <v>51</v>
      </c>
      <c r="C14" s="45">
        <v>176</v>
      </c>
      <c r="D14" s="45">
        <v>558</v>
      </c>
      <c r="E14" s="45">
        <v>241.8</v>
      </c>
      <c r="F14" s="71">
        <f t="shared" si="0"/>
        <v>43.333333333333336</v>
      </c>
      <c r="G14" s="71">
        <f t="shared" si="1"/>
        <v>137.38636363636365</v>
      </c>
      <c r="H14" s="35"/>
    </row>
    <row r="15" spans="1:8">
      <c r="A15" s="38" t="s">
        <v>52</v>
      </c>
      <c r="B15" s="22">
        <v>1.06060000000001E+16</v>
      </c>
      <c r="C15" s="45">
        <v>388.8</v>
      </c>
      <c r="D15" s="45">
        <v>892.2</v>
      </c>
      <c r="E15" s="45">
        <v>343.7</v>
      </c>
      <c r="F15" s="71">
        <f t="shared" si="0"/>
        <v>38.522752746021069</v>
      </c>
      <c r="G15" s="71">
        <f t="shared" si="1"/>
        <v>88.400205761316869</v>
      </c>
      <c r="H15" s="35"/>
    </row>
    <row r="16" spans="1:8" s="2" customFormat="1" hidden="1">
      <c r="A16" s="46" t="s">
        <v>53</v>
      </c>
      <c r="B16" s="54">
        <v>1.08E+16</v>
      </c>
      <c r="C16" s="48">
        <v>0</v>
      </c>
      <c r="D16" s="48">
        <v>0</v>
      </c>
      <c r="E16" s="48">
        <v>0</v>
      </c>
      <c r="F16" s="48" t="e">
        <f t="shared" si="0"/>
        <v>#DIV/0!</v>
      </c>
      <c r="G16" s="48" t="e">
        <f t="shared" si="1"/>
        <v>#DIV/0!</v>
      </c>
      <c r="H16" s="35"/>
    </row>
    <row r="17" spans="1:8" s="2" customFormat="1">
      <c r="A17" s="55" t="s">
        <v>81</v>
      </c>
      <c r="B17" s="54">
        <v>1.17000000000001E+16</v>
      </c>
      <c r="C17" s="48">
        <v>0</v>
      </c>
      <c r="D17" s="48">
        <v>272.7</v>
      </c>
      <c r="E17" s="48">
        <v>272.7</v>
      </c>
      <c r="F17" s="48">
        <f t="shared" si="0"/>
        <v>100</v>
      </c>
      <c r="G17" s="48">
        <v>0</v>
      </c>
      <c r="H17" s="35"/>
    </row>
    <row r="18" spans="1:8" s="2" customFormat="1" ht="40.5" customHeight="1">
      <c r="A18" s="46" t="s">
        <v>54</v>
      </c>
      <c r="B18" s="47" t="s">
        <v>55</v>
      </c>
      <c r="C18" s="48">
        <f>C19+C23+C24+C26</f>
        <v>7401</v>
      </c>
      <c r="D18" s="48">
        <f>D19+D23+D24+D26</f>
        <v>15857.7</v>
      </c>
      <c r="E18" s="48">
        <f>E19+E23+E24+E26</f>
        <v>14222.7</v>
      </c>
      <c r="F18" s="48">
        <f t="shared" si="0"/>
        <v>89.689551448192361</v>
      </c>
      <c r="G18" s="48">
        <f t="shared" si="1"/>
        <v>192.17267936765302</v>
      </c>
      <c r="H18" s="35"/>
    </row>
    <row r="19" spans="1:8" s="2" customFormat="1" ht="51.75" customHeight="1">
      <c r="A19" s="46" t="s">
        <v>56</v>
      </c>
      <c r="B19" s="47" t="s">
        <v>57</v>
      </c>
      <c r="C19" s="49">
        <f>C20+C21</f>
        <v>1224.2</v>
      </c>
      <c r="D19" s="49">
        <f>D20+D21</f>
        <v>2471</v>
      </c>
      <c r="E19" s="49">
        <f>E20+E21</f>
        <v>1085.9000000000001</v>
      </c>
      <c r="F19" s="48">
        <f t="shared" si="0"/>
        <v>43.945770942938083</v>
      </c>
      <c r="G19" s="48">
        <f t="shared" si="1"/>
        <v>88.702826335566087</v>
      </c>
      <c r="H19" s="35"/>
    </row>
    <row r="20" spans="1:8" s="2" customFormat="1" ht="57" customHeight="1">
      <c r="A20" s="38" t="s">
        <v>58</v>
      </c>
      <c r="B20" s="24" t="s">
        <v>78</v>
      </c>
      <c r="C20" s="45">
        <v>91.2</v>
      </c>
      <c r="D20" s="45">
        <v>126.9</v>
      </c>
      <c r="E20" s="45">
        <v>95.2</v>
      </c>
      <c r="F20" s="71">
        <f t="shared" si="0"/>
        <v>75.019700551615443</v>
      </c>
      <c r="G20" s="71">
        <f t="shared" si="1"/>
        <v>104.3859649122807</v>
      </c>
      <c r="H20" s="35"/>
    </row>
    <row r="21" spans="1:8" s="2" customFormat="1" ht="78.75" customHeight="1">
      <c r="A21" s="38" t="s">
        <v>59</v>
      </c>
      <c r="B21" s="24" t="s">
        <v>79</v>
      </c>
      <c r="C21" s="45">
        <v>1133</v>
      </c>
      <c r="D21" s="45">
        <v>2344.1</v>
      </c>
      <c r="E21" s="45">
        <v>990.7</v>
      </c>
      <c r="F21" s="71">
        <f t="shared" si="0"/>
        <v>42.263555309073844</v>
      </c>
      <c r="G21" s="71">
        <f t="shared" si="1"/>
        <v>87.440423654015888</v>
      </c>
      <c r="H21" s="35"/>
    </row>
    <row r="22" spans="1:8" s="2" customFormat="1" ht="45" hidden="1" customHeight="1">
      <c r="A22" s="25" t="s">
        <v>82</v>
      </c>
      <c r="B22" s="23" t="s">
        <v>83</v>
      </c>
      <c r="C22" s="45"/>
      <c r="D22" s="45"/>
      <c r="E22" s="45"/>
      <c r="F22" s="48" t="e">
        <f t="shared" si="0"/>
        <v>#DIV/0!</v>
      </c>
      <c r="G22" s="48" t="e">
        <f t="shared" si="1"/>
        <v>#DIV/0!</v>
      </c>
      <c r="H22" s="35"/>
    </row>
    <row r="23" spans="1:8" s="2" customFormat="1" ht="119.25" customHeight="1">
      <c r="A23" s="50" t="s">
        <v>86</v>
      </c>
      <c r="B23" s="47" t="s">
        <v>84</v>
      </c>
      <c r="C23" s="48">
        <v>5775</v>
      </c>
      <c r="D23" s="49">
        <v>7055</v>
      </c>
      <c r="E23" s="48">
        <v>7055</v>
      </c>
      <c r="F23" s="48">
        <f t="shared" si="0"/>
        <v>100</v>
      </c>
      <c r="G23" s="48">
        <f t="shared" si="1"/>
        <v>122.16450216450217</v>
      </c>
      <c r="H23" s="35"/>
    </row>
    <row r="24" spans="1:8" s="2" customFormat="1" ht="53.25" customHeight="1">
      <c r="A24" s="46" t="s">
        <v>60</v>
      </c>
      <c r="B24" s="47" t="s">
        <v>61</v>
      </c>
      <c r="C24" s="49">
        <f>C25</f>
        <v>88.2</v>
      </c>
      <c r="D24" s="49">
        <f>D25</f>
        <v>165.7</v>
      </c>
      <c r="E24" s="49">
        <f>E25</f>
        <v>96.1</v>
      </c>
      <c r="F24" s="48">
        <f t="shared" si="0"/>
        <v>57.996378998189499</v>
      </c>
      <c r="G24" s="48">
        <f t="shared" si="1"/>
        <v>108.95691609977322</v>
      </c>
      <c r="H24" s="35"/>
    </row>
    <row r="25" spans="1:8" ht="69.75" customHeight="1">
      <c r="A25" s="38" t="s">
        <v>62</v>
      </c>
      <c r="B25" s="23" t="s">
        <v>63</v>
      </c>
      <c r="C25" s="45">
        <v>88.2</v>
      </c>
      <c r="D25" s="45">
        <v>165.7</v>
      </c>
      <c r="E25" s="45">
        <v>96.1</v>
      </c>
      <c r="F25" s="71">
        <f t="shared" si="0"/>
        <v>57.996378998189499</v>
      </c>
      <c r="G25" s="71">
        <f t="shared" si="1"/>
        <v>108.95691609977322</v>
      </c>
      <c r="H25" s="35"/>
    </row>
    <row r="26" spans="1:8" ht="27.75" customHeight="1">
      <c r="A26" s="46" t="s">
        <v>64</v>
      </c>
      <c r="B26" s="47" t="s">
        <v>65</v>
      </c>
      <c r="C26" s="49">
        <f>C27</f>
        <v>313.60000000000002</v>
      </c>
      <c r="D26" s="49">
        <f>D27</f>
        <v>6166</v>
      </c>
      <c r="E26" s="49">
        <f>E27</f>
        <v>5985.7</v>
      </c>
      <c r="F26" s="48">
        <f t="shared" si="0"/>
        <v>97.075900097307809</v>
      </c>
      <c r="G26" s="48" t="s">
        <v>108</v>
      </c>
      <c r="H26" s="35"/>
    </row>
    <row r="27" spans="1:8" ht="39" customHeight="1">
      <c r="A27" s="38" t="s">
        <v>66</v>
      </c>
      <c r="B27" s="23" t="s">
        <v>67</v>
      </c>
      <c r="C27" s="45">
        <v>313.60000000000002</v>
      </c>
      <c r="D27" s="45">
        <v>6166</v>
      </c>
      <c r="E27" s="45">
        <v>5985.7</v>
      </c>
      <c r="F27" s="71">
        <f t="shared" si="0"/>
        <v>97.075900097307809</v>
      </c>
      <c r="G27" s="71" t="s">
        <v>108</v>
      </c>
      <c r="H27" s="35"/>
    </row>
    <row r="28" spans="1:8" ht="27" hidden="1" customHeight="1">
      <c r="A28" s="39" t="s">
        <v>76</v>
      </c>
      <c r="B28" s="26" t="s">
        <v>77</v>
      </c>
      <c r="C28" s="34"/>
      <c r="D28" s="34"/>
      <c r="E28" s="34"/>
      <c r="F28" s="21" t="e">
        <f t="shared" si="0"/>
        <v>#DIV/0!</v>
      </c>
      <c r="G28" s="21" t="e">
        <f t="shared" ref="G10:G28" si="2">E28/C28*100</f>
        <v>#DIV/0!</v>
      </c>
      <c r="H28" s="35" t="e">
        <f t="shared" ref="H28" si="3">G28/100</f>
        <v>#DIV/0!</v>
      </c>
    </row>
    <row r="29" spans="1:8" ht="21" customHeight="1">
      <c r="A29" s="58" t="s">
        <v>4</v>
      </c>
      <c r="B29" s="59"/>
      <c r="C29" s="60">
        <f>C31+C35+C37+C40+C45+C43</f>
        <v>9245.2000000000007</v>
      </c>
      <c r="D29" s="60">
        <f>D31+D35+D37+D40+D45+D43</f>
        <v>23527</v>
      </c>
      <c r="E29" s="60">
        <f>E31+E35+E37+E40+E45+E43</f>
        <v>11765.800000000001</v>
      </c>
      <c r="F29" s="53">
        <f t="shared" si="0"/>
        <v>50.009776002040219</v>
      </c>
      <c r="G29" s="60">
        <f t="shared" ref="G29:G46" si="4">E29/C29*100</f>
        <v>127.26387747155282</v>
      </c>
      <c r="H29" s="35"/>
    </row>
    <row r="30" spans="1:8">
      <c r="A30" s="28" t="s">
        <v>3</v>
      </c>
      <c r="B30" s="29"/>
      <c r="C30" s="18"/>
      <c r="D30" s="18"/>
      <c r="E30" s="18"/>
      <c r="F30" s="21"/>
      <c r="G30" s="27"/>
      <c r="H30" s="35"/>
    </row>
    <row r="31" spans="1:8" ht="15" customHeight="1">
      <c r="A31" s="50" t="s">
        <v>5</v>
      </c>
      <c r="B31" s="56" t="s">
        <v>6</v>
      </c>
      <c r="C31" s="48">
        <f>C32+C33+C34</f>
        <v>1985.5</v>
      </c>
      <c r="D31" s="48">
        <f>D32+D33+D34</f>
        <v>4103.3</v>
      </c>
      <c r="E31" s="48">
        <f t="shared" ref="E31" si="5">E32+E33+E34</f>
        <v>2699.1000000000004</v>
      </c>
      <c r="F31" s="48">
        <f t="shared" si="0"/>
        <v>65.778763434308971</v>
      </c>
      <c r="G31" s="57">
        <f t="shared" si="4"/>
        <v>135.94056912616472</v>
      </c>
      <c r="H31" s="35"/>
    </row>
    <row r="32" spans="1:8" ht="57" customHeight="1">
      <c r="A32" s="28" t="s">
        <v>7</v>
      </c>
      <c r="B32" s="31" t="s">
        <v>8</v>
      </c>
      <c r="C32" s="21">
        <v>1981.1</v>
      </c>
      <c r="D32" s="37">
        <v>3509.8</v>
      </c>
      <c r="E32" s="21">
        <v>2644.3</v>
      </c>
      <c r="F32" s="71">
        <f t="shared" si="0"/>
        <v>75.340475240754458</v>
      </c>
      <c r="G32" s="72">
        <f t="shared" si="4"/>
        <v>133.47635152188181</v>
      </c>
      <c r="H32" s="35"/>
    </row>
    <row r="33" spans="1:8" ht="14.25" customHeight="1">
      <c r="A33" s="28" t="s">
        <v>71</v>
      </c>
      <c r="B33" s="31" t="s">
        <v>72</v>
      </c>
      <c r="C33" s="21">
        <v>0</v>
      </c>
      <c r="D33" s="37">
        <v>5</v>
      </c>
      <c r="E33" s="21">
        <v>0</v>
      </c>
      <c r="F33" s="71">
        <f t="shared" si="0"/>
        <v>0</v>
      </c>
      <c r="G33" s="72">
        <v>0</v>
      </c>
      <c r="H33" s="35"/>
    </row>
    <row r="34" spans="1:8" ht="27.75" customHeight="1">
      <c r="A34" s="28" t="s">
        <v>9</v>
      </c>
      <c r="B34" s="30" t="s">
        <v>10</v>
      </c>
      <c r="C34" s="21">
        <v>4.4000000000000004</v>
      </c>
      <c r="D34" s="21">
        <v>588.5</v>
      </c>
      <c r="E34" s="21">
        <v>54.8</v>
      </c>
      <c r="F34" s="71">
        <f t="shared" si="0"/>
        <v>9.3118096856414603</v>
      </c>
      <c r="G34" s="72" t="s">
        <v>109</v>
      </c>
      <c r="H34" s="35"/>
    </row>
    <row r="35" spans="1:8" ht="18" customHeight="1">
      <c r="A35" s="50" t="s">
        <v>11</v>
      </c>
      <c r="B35" s="56" t="s">
        <v>12</v>
      </c>
      <c r="C35" s="48">
        <f t="shared" ref="C35:E35" si="6">C36</f>
        <v>88.2</v>
      </c>
      <c r="D35" s="48">
        <f t="shared" si="6"/>
        <v>165.7</v>
      </c>
      <c r="E35" s="48">
        <f t="shared" si="6"/>
        <v>96.1</v>
      </c>
      <c r="F35" s="48">
        <f t="shared" si="0"/>
        <v>57.996378998189499</v>
      </c>
      <c r="G35" s="57">
        <f t="shared" si="4"/>
        <v>108.95691609977322</v>
      </c>
      <c r="H35" s="67"/>
    </row>
    <row r="36" spans="1:8" ht="27.75" customHeight="1">
      <c r="A36" s="28" t="s">
        <v>13</v>
      </c>
      <c r="B36" s="30" t="s">
        <v>14</v>
      </c>
      <c r="C36" s="21">
        <v>88.2</v>
      </c>
      <c r="D36" s="21">
        <v>165.7</v>
      </c>
      <c r="E36" s="21">
        <v>96.1</v>
      </c>
      <c r="F36" s="71">
        <f t="shared" si="0"/>
        <v>57.996378998189499</v>
      </c>
      <c r="G36" s="72">
        <f t="shared" si="4"/>
        <v>108.95691609977322</v>
      </c>
      <c r="H36" s="67"/>
    </row>
    <row r="37" spans="1:8" ht="18.75" customHeight="1">
      <c r="A37" s="50" t="s">
        <v>15</v>
      </c>
      <c r="B37" s="56" t="s">
        <v>16</v>
      </c>
      <c r="C37" s="48">
        <f>C38+C39</f>
        <v>6083.1</v>
      </c>
      <c r="D37" s="48">
        <f t="shared" ref="D37:E37" si="7">D38+D39</f>
        <v>9331.2000000000007</v>
      </c>
      <c r="E37" s="48">
        <f t="shared" si="7"/>
        <v>5724</v>
      </c>
      <c r="F37" s="48">
        <f t="shared" si="0"/>
        <v>61.342592592592595</v>
      </c>
      <c r="G37" s="57">
        <f t="shared" si="4"/>
        <v>94.096759875721261</v>
      </c>
      <c r="H37" s="67"/>
    </row>
    <row r="38" spans="1:8" ht="29.25" customHeight="1">
      <c r="A38" s="28" t="s">
        <v>17</v>
      </c>
      <c r="B38" s="30" t="s">
        <v>18</v>
      </c>
      <c r="C38" s="21">
        <v>5952.6</v>
      </c>
      <c r="D38" s="21">
        <v>9331.2000000000007</v>
      </c>
      <c r="E38" s="21">
        <v>5724</v>
      </c>
      <c r="F38" s="71">
        <f t="shared" si="0"/>
        <v>61.342592592592595</v>
      </c>
      <c r="G38" s="72">
        <f t="shared" si="4"/>
        <v>96.159661324463258</v>
      </c>
      <c r="H38" s="67"/>
    </row>
    <row r="39" spans="1:8" ht="30.75" customHeight="1">
      <c r="A39" s="40" t="s">
        <v>19</v>
      </c>
      <c r="B39" s="41" t="s">
        <v>20</v>
      </c>
      <c r="C39" s="42">
        <v>130.5</v>
      </c>
      <c r="D39" s="42">
        <v>0</v>
      </c>
      <c r="E39" s="42">
        <v>0</v>
      </c>
      <c r="F39" s="71">
        <v>0</v>
      </c>
      <c r="G39" s="72">
        <f t="shared" si="4"/>
        <v>0</v>
      </c>
      <c r="H39" s="67"/>
    </row>
    <row r="40" spans="1:8" ht="29.25" customHeight="1">
      <c r="A40" s="50" t="s">
        <v>21</v>
      </c>
      <c r="B40" s="56" t="s">
        <v>22</v>
      </c>
      <c r="C40" s="48">
        <f>C42+C41</f>
        <v>149.5</v>
      </c>
      <c r="D40" s="48">
        <f t="shared" ref="D40:G40" si="8">D42+D41</f>
        <v>8189.3</v>
      </c>
      <c r="E40" s="48">
        <f t="shared" si="8"/>
        <v>2278.2000000000003</v>
      </c>
      <c r="F40" s="48">
        <f t="shared" si="0"/>
        <v>27.819227528604401</v>
      </c>
      <c r="G40" s="57" t="s">
        <v>111</v>
      </c>
      <c r="H40" s="67"/>
    </row>
    <row r="41" spans="1:8" s="10" customFormat="1" ht="29.25" customHeight="1">
      <c r="A41" s="28" t="s">
        <v>92</v>
      </c>
      <c r="B41" s="30" t="s">
        <v>91</v>
      </c>
      <c r="C41" s="21">
        <v>0</v>
      </c>
      <c r="D41" s="21">
        <v>7698.1</v>
      </c>
      <c r="E41" s="21">
        <v>1979.4</v>
      </c>
      <c r="F41" s="71">
        <f t="shared" si="0"/>
        <v>25.712838232810693</v>
      </c>
      <c r="G41" s="72">
        <v>0</v>
      </c>
      <c r="H41" s="67"/>
    </row>
    <row r="42" spans="1:8" ht="18" customHeight="1">
      <c r="A42" s="28" t="s">
        <v>23</v>
      </c>
      <c r="B42" s="30" t="s">
        <v>24</v>
      </c>
      <c r="C42" s="21">
        <v>149.5</v>
      </c>
      <c r="D42" s="21">
        <v>491.2</v>
      </c>
      <c r="E42" s="21">
        <v>298.8</v>
      </c>
      <c r="F42" s="71">
        <f t="shared" si="0"/>
        <v>60.830618892508149</v>
      </c>
      <c r="G42" s="72" t="s">
        <v>110</v>
      </c>
      <c r="H42" s="67"/>
    </row>
    <row r="43" spans="1:8" s="10" customFormat="1" ht="18" customHeight="1">
      <c r="A43" s="50" t="s">
        <v>93</v>
      </c>
      <c r="B43" s="56" t="s">
        <v>95</v>
      </c>
      <c r="C43" s="48">
        <f>C44</f>
        <v>2.2000000000000002</v>
      </c>
      <c r="D43" s="48">
        <f t="shared" ref="D43:E43" si="9">D44</f>
        <v>4.5</v>
      </c>
      <c r="E43" s="48">
        <f t="shared" si="9"/>
        <v>4.5</v>
      </c>
      <c r="F43" s="48">
        <f t="shared" si="0"/>
        <v>100</v>
      </c>
      <c r="G43" s="57" t="s">
        <v>110</v>
      </c>
      <c r="H43" s="67"/>
    </row>
    <row r="44" spans="1:8" s="10" customFormat="1" ht="18" customHeight="1">
      <c r="A44" s="28" t="s">
        <v>94</v>
      </c>
      <c r="B44" s="30" t="s">
        <v>96</v>
      </c>
      <c r="C44" s="21">
        <v>2.2000000000000002</v>
      </c>
      <c r="D44" s="21">
        <v>4.5</v>
      </c>
      <c r="E44" s="21">
        <v>4.5</v>
      </c>
      <c r="F44" s="71">
        <f t="shared" si="0"/>
        <v>100</v>
      </c>
      <c r="G44" s="72" t="s">
        <v>110</v>
      </c>
      <c r="H44" s="67"/>
    </row>
    <row r="45" spans="1:8" ht="18" customHeight="1">
      <c r="A45" s="50" t="s">
        <v>74</v>
      </c>
      <c r="B45" s="56" t="s">
        <v>25</v>
      </c>
      <c r="C45" s="48">
        <f t="shared" ref="C45:E45" si="10">C46</f>
        <v>936.7</v>
      </c>
      <c r="D45" s="48">
        <f t="shared" si="10"/>
        <v>1733</v>
      </c>
      <c r="E45" s="48">
        <f t="shared" si="10"/>
        <v>963.9</v>
      </c>
      <c r="F45" s="48">
        <f t="shared" si="0"/>
        <v>55.620311598384312</v>
      </c>
      <c r="G45" s="57">
        <f t="shared" si="4"/>
        <v>102.9038112522686</v>
      </c>
      <c r="H45" s="67"/>
    </row>
    <row r="46" spans="1:8" ht="18" customHeight="1">
      <c r="A46" s="28" t="s">
        <v>26</v>
      </c>
      <c r="B46" s="30" t="s">
        <v>27</v>
      </c>
      <c r="C46" s="21">
        <v>936.7</v>
      </c>
      <c r="D46" s="21">
        <v>1733</v>
      </c>
      <c r="E46" s="21">
        <v>963.9</v>
      </c>
      <c r="F46" s="71">
        <f t="shared" si="0"/>
        <v>55.620311598384312</v>
      </c>
      <c r="G46" s="72">
        <f t="shared" si="4"/>
        <v>102.9038112522686</v>
      </c>
      <c r="H46" s="67"/>
    </row>
    <row r="47" spans="1:8" ht="29.25" customHeight="1">
      <c r="A47" s="28" t="s">
        <v>28</v>
      </c>
      <c r="B47" s="30"/>
      <c r="C47" s="63">
        <f>C5-C29</f>
        <v>531.39999999999964</v>
      </c>
      <c r="D47" s="63">
        <f>D5-D29</f>
        <v>-2640.9000000000015</v>
      </c>
      <c r="E47" s="63">
        <f>E5-E29</f>
        <v>6850.8000000000011</v>
      </c>
      <c r="F47" s="21"/>
      <c r="G47" s="21"/>
    </row>
    <row r="48" spans="1:8" ht="25.5">
      <c r="A48" s="29" t="s">
        <v>29</v>
      </c>
      <c r="B48" s="32"/>
      <c r="C48" s="64">
        <f t="shared" ref="C48" si="11">C50</f>
        <v>-531.39999999999964</v>
      </c>
      <c r="D48" s="64">
        <f t="shared" ref="D48:E48" si="12">D50</f>
        <v>2640.9000000000015</v>
      </c>
      <c r="E48" s="64">
        <f t="shared" si="12"/>
        <v>-6850.7999999999993</v>
      </c>
      <c r="F48" s="18"/>
      <c r="G48" s="18"/>
    </row>
    <row r="49" spans="1:7">
      <c r="A49" s="28" t="s">
        <v>3</v>
      </c>
      <c r="B49" s="30"/>
      <c r="C49" s="63"/>
      <c r="D49" s="63"/>
      <c r="E49" s="63"/>
      <c r="F49" s="21"/>
      <c r="G49" s="21"/>
    </row>
    <row r="50" spans="1:7" ht="28.5" customHeight="1">
      <c r="A50" s="28" t="s">
        <v>30</v>
      </c>
      <c r="B50" s="30" t="s">
        <v>31</v>
      </c>
      <c r="C50" s="63">
        <f t="shared" ref="C50" si="13">C51+C52</f>
        <v>-531.39999999999964</v>
      </c>
      <c r="D50" s="63">
        <f t="shared" ref="D50:E50" si="14">D51+D52</f>
        <v>2640.9000000000015</v>
      </c>
      <c r="E50" s="63">
        <f t="shared" si="14"/>
        <v>-6850.7999999999993</v>
      </c>
      <c r="F50" s="21"/>
      <c r="G50" s="21"/>
    </row>
    <row r="51" spans="1:7" ht="28.5" customHeight="1">
      <c r="A51" s="43" t="s">
        <v>32</v>
      </c>
      <c r="B51" s="44" t="s">
        <v>33</v>
      </c>
      <c r="C51" s="65">
        <v>-9870.1</v>
      </c>
      <c r="D51" s="65">
        <v>-20886.099999999999</v>
      </c>
      <c r="E51" s="65">
        <v>-18742.3</v>
      </c>
      <c r="F51" s="36"/>
      <c r="G51" s="36"/>
    </row>
    <row r="52" spans="1:7" ht="33" customHeight="1">
      <c r="A52" s="28" t="s">
        <v>34</v>
      </c>
      <c r="B52" s="30" t="s">
        <v>35</v>
      </c>
      <c r="C52" s="63">
        <v>9338.7000000000007</v>
      </c>
      <c r="D52" s="63">
        <v>23527</v>
      </c>
      <c r="E52" s="63">
        <v>11891.5</v>
      </c>
      <c r="F52" s="21"/>
      <c r="G52" s="21"/>
    </row>
    <row r="53" spans="1:7">
      <c r="A53" s="15"/>
      <c r="B53" s="15"/>
      <c r="C53" s="15"/>
      <c r="D53" s="15"/>
      <c r="E53" s="15"/>
      <c r="F53" s="15"/>
      <c r="G53" s="15"/>
    </row>
    <row r="54" spans="1:7">
      <c r="A54" s="15"/>
      <c r="B54" s="15"/>
      <c r="C54" s="15"/>
      <c r="D54" s="15"/>
      <c r="E54" s="15"/>
      <c r="F54" s="15"/>
      <c r="G54" s="15"/>
    </row>
    <row r="55" spans="1:7">
      <c r="A55" s="15"/>
      <c r="B55" s="15"/>
      <c r="C55" s="15"/>
      <c r="D55" s="15"/>
      <c r="E55" s="15"/>
      <c r="F55" s="15"/>
      <c r="G55" s="15"/>
    </row>
    <row r="56" spans="1:7">
      <c r="A56" s="61" t="s">
        <v>41</v>
      </c>
      <c r="B56" s="61"/>
      <c r="C56" s="61"/>
      <c r="D56" s="61"/>
      <c r="E56" s="61"/>
      <c r="F56" s="61"/>
      <c r="G56" s="61"/>
    </row>
    <row r="57" spans="1:7">
      <c r="A57" s="15"/>
      <c r="B57" s="15"/>
      <c r="C57" s="15"/>
      <c r="D57" s="15"/>
      <c r="E57" s="15"/>
      <c r="F57" s="15"/>
      <c r="G57" s="15"/>
    </row>
  </sheetData>
  <mergeCells count="2">
    <mergeCell ref="A56:G5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F5" sqref="F5"/>
    </sheetView>
  </sheetViews>
  <sheetFormatPr defaultRowHeight="15"/>
  <cols>
    <col min="1" max="1" width="22.28515625" style="1" customWidth="1"/>
    <col min="2" max="2" width="15.7109375" style="1" customWidth="1"/>
    <col min="3" max="3" width="13.42578125" style="1" customWidth="1"/>
    <col min="4" max="4" width="17.7109375" style="1" customWidth="1"/>
    <col min="5" max="5" width="13" style="1" customWidth="1"/>
    <col min="6" max="6" width="13.5703125" style="1" customWidth="1"/>
    <col min="7" max="7" width="13.1406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62" t="s">
        <v>101</v>
      </c>
      <c r="B2" s="61"/>
      <c r="C2" s="61"/>
      <c r="D2" s="61"/>
      <c r="E2" s="61"/>
      <c r="F2" s="61"/>
      <c r="G2" s="61"/>
    </row>
    <row r="3" spans="1:7">
      <c r="A3" s="3"/>
      <c r="B3" s="3"/>
      <c r="C3" s="3"/>
      <c r="D3" s="3"/>
      <c r="E3" s="3"/>
      <c r="F3" s="3"/>
      <c r="G3" s="4"/>
    </row>
    <row r="4" spans="1:7" ht="73.5" customHeight="1">
      <c r="A4" s="7" t="s">
        <v>36</v>
      </c>
      <c r="B4" s="7" t="s">
        <v>37</v>
      </c>
      <c r="C4" s="7" t="s">
        <v>102</v>
      </c>
      <c r="D4" s="7" t="s">
        <v>103</v>
      </c>
      <c r="E4" s="7" t="s">
        <v>104</v>
      </c>
      <c r="F4" s="7" t="s">
        <v>87</v>
      </c>
      <c r="G4" s="7" t="s">
        <v>88</v>
      </c>
    </row>
    <row r="5" spans="1:7" ht="50.25" customHeight="1">
      <c r="A5" s="8" t="s">
        <v>38</v>
      </c>
      <c r="B5" s="68">
        <v>4.5</v>
      </c>
      <c r="C5" s="66">
        <v>1516.7</v>
      </c>
      <c r="D5" s="69">
        <v>2311.1</v>
      </c>
      <c r="E5" s="69">
        <v>1849.1</v>
      </c>
      <c r="F5" s="69">
        <f>E5/D5*100</f>
        <v>80.009519276534974</v>
      </c>
      <c r="G5" s="69">
        <f>E5/C5*100</f>
        <v>121.91600184611326</v>
      </c>
    </row>
    <row r="6" spans="1:7" ht="60" customHeight="1">
      <c r="A6" s="9" t="s">
        <v>39</v>
      </c>
      <c r="B6" s="68">
        <v>2</v>
      </c>
      <c r="C6" s="66">
        <v>715.3</v>
      </c>
      <c r="D6" s="69">
        <v>1207.9000000000001</v>
      </c>
      <c r="E6" s="69">
        <v>777.8</v>
      </c>
      <c r="F6" s="69">
        <f>E6/D6*100</f>
        <v>64.392747744018536</v>
      </c>
      <c r="G6" s="69">
        <f>E6/C6*100</f>
        <v>108.73759261848176</v>
      </c>
    </row>
    <row r="7" spans="1:7" ht="52.5" customHeight="1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61" t="s">
        <v>41</v>
      </c>
      <c r="B10" s="61"/>
      <c r="C10" s="61"/>
      <c r="D10" s="61"/>
      <c r="E10" s="61"/>
      <c r="F10" s="61"/>
      <c r="G10" s="61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topLeftCell="A10" workbookViewId="0">
      <selection activeCell="F4" sqref="F4"/>
    </sheetView>
  </sheetViews>
  <sheetFormatPr defaultRowHeight="15"/>
  <cols>
    <col min="1" max="1" width="31.425781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3" style="1" customWidth="1"/>
    <col min="6" max="6" width="13.42578125" style="1" customWidth="1"/>
    <col min="7" max="16384" width="9.140625" style="1"/>
  </cols>
  <sheetData>
    <row r="1" spans="1:6">
      <c r="A1" s="3"/>
      <c r="B1" s="3"/>
      <c r="C1" s="3"/>
      <c r="D1" s="3"/>
      <c r="E1" s="3"/>
      <c r="F1" s="3"/>
    </row>
    <row r="2" spans="1:6" ht="96" customHeight="1">
      <c r="A2" s="62" t="s">
        <v>105</v>
      </c>
      <c r="B2" s="61"/>
      <c r="C2" s="61"/>
      <c r="D2" s="61"/>
      <c r="E2" s="61"/>
      <c r="F2" s="61"/>
    </row>
    <row r="3" spans="1:6">
      <c r="A3" s="3"/>
      <c r="B3" s="3"/>
      <c r="C3" s="3"/>
      <c r="D3" s="3"/>
      <c r="E3" s="3"/>
      <c r="F3" s="4"/>
    </row>
    <row r="4" spans="1:6" ht="72.75" customHeight="1">
      <c r="A4" s="5" t="s">
        <v>68</v>
      </c>
      <c r="B4" s="14" t="s">
        <v>102</v>
      </c>
      <c r="C4" s="14" t="s">
        <v>103</v>
      </c>
      <c r="D4" s="14" t="s">
        <v>104</v>
      </c>
      <c r="E4" s="17" t="s">
        <v>87</v>
      </c>
      <c r="F4" s="17" t="s">
        <v>88</v>
      </c>
    </row>
    <row r="5" spans="1:6" ht="84.75" customHeight="1">
      <c r="A5" s="11" t="s">
        <v>75</v>
      </c>
      <c r="B5" s="73">
        <v>0</v>
      </c>
      <c r="C5" s="73">
        <v>2</v>
      </c>
      <c r="D5" s="73">
        <v>0</v>
      </c>
      <c r="E5" s="73">
        <f t="shared" ref="E5:E9" si="0">D5/C5*100</f>
        <v>0</v>
      </c>
      <c r="F5" s="71">
        <v>0</v>
      </c>
    </row>
    <row r="6" spans="1:6" ht="83.25" customHeight="1">
      <c r="A6" s="12" t="s">
        <v>73</v>
      </c>
      <c r="B6" s="73">
        <v>149.5</v>
      </c>
      <c r="C6" s="73">
        <v>491.2</v>
      </c>
      <c r="D6" s="73">
        <v>298.8</v>
      </c>
      <c r="E6" s="73">
        <f t="shared" si="0"/>
        <v>60.830618892508149</v>
      </c>
      <c r="F6" s="71" t="s">
        <v>110</v>
      </c>
    </row>
    <row r="7" spans="1:6" ht="101.25" customHeight="1">
      <c r="A7" s="13" t="s">
        <v>90</v>
      </c>
      <c r="B7" s="73">
        <v>5952.6</v>
      </c>
      <c r="C7" s="73">
        <v>9331.2000000000007</v>
      </c>
      <c r="D7" s="73">
        <v>5724</v>
      </c>
      <c r="E7" s="73">
        <f t="shared" si="0"/>
        <v>61.342592592592595</v>
      </c>
      <c r="F7" s="71">
        <f t="shared" ref="F5:F9" si="1">D7/B7*100</f>
        <v>96.159661324463258</v>
      </c>
    </row>
    <row r="8" spans="1:6" s="10" customFormat="1" ht="72" customHeight="1">
      <c r="A8" s="13" t="s">
        <v>85</v>
      </c>
      <c r="B8" s="73">
        <v>936.7</v>
      </c>
      <c r="C8" s="73">
        <v>1733</v>
      </c>
      <c r="D8" s="73">
        <v>963.9</v>
      </c>
      <c r="E8" s="73">
        <f t="shared" si="0"/>
        <v>55.620311598384312</v>
      </c>
      <c r="F8" s="71">
        <f t="shared" si="1"/>
        <v>102.9038112522686</v>
      </c>
    </row>
    <row r="9" spans="1:6" ht="20.25" customHeight="1">
      <c r="A9" s="6" t="s">
        <v>69</v>
      </c>
      <c r="B9" s="33">
        <f t="shared" ref="B9" si="2">B6+B7+B5+B8</f>
        <v>7038.8</v>
      </c>
      <c r="C9" s="74">
        <f t="shared" ref="C9:D9" si="3">C6+C7+C5+C8</f>
        <v>11557.400000000001</v>
      </c>
      <c r="D9" s="74">
        <f t="shared" si="3"/>
        <v>6986.7</v>
      </c>
      <c r="E9" s="74">
        <f t="shared" si="0"/>
        <v>60.452177825462464</v>
      </c>
      <c r="F9" s="70">
        <f t="shared" si="1"/>
        <v>99.259817014263788</v>
      </c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61" t="s">
        <v>70</v>
      </c>
      <c r="B13" s="61"/>
      <c r="C13" s="61"/>
      <c r="D13" s="61"/>
      <c r="E13" s="61"/>
      <c r="F13" s="61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2025-07-30T10:03:08Z</cp:lastPrinted>
  <dcterms:created xsi:type="dcterms:W3CDTF">2017-04-17T10:25:39Z</dcterms:created>
  <dcterms:modified xsi:type="dcterms:W3CDTF">2025-10-24T07:49:50Z</dcterms:modified>
</cp:coreProperties>
</file>