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60" yWindow="-135" windowWidth="15270" windowHeight="1290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4519" iterate="1"/>
</workbook>
</file>

<file path=xl/calcChain.xml><?xml version="1.0" encoding="utf-8"?>
<calcChain xmlns="http://schemas.openxmlformats.org/spreadsheetml/2006/main">
  <c r="G23" i="1"/>
  <c r="G39"/>
  <c r="G41"/>
  <c r="G42"/>
  <c r="C11"/>
  <c r="E7" l="1"/>
  <c r="D7"/>
  <c r="D5" s="1"/>
  <c r="E24"/>
  <c r="C24"/>
  <c r="D24"/>
  <c r="E29" l="1"/>
  <c r="D29"/>
  <c r="F43"/>
  <c r="F44"/>
  <c r="D43"/>
  <c r="E43"/>
  <c r="C43"/>
  <c r="C31"/>
  <c r="C37"/>
  <c r="G37" s="1"/>
  <c r="D40"/>
  <c r="E40"/>
  <c r="C40"/>
  <c r="G32"/>
  <c r="G36"/>
  <c r="G38"/>
  <c r="G46"/>
  <c r="F32"/>
  <c r="F33"/>
  <c r="F34"/>
  <c r="F35"/>
  <c r="F36"/>
  <c r="F37"/>
  <c r="F38"/>
  <c r="F41"/>
  <c r="F42"/>
  <c r="F46"/>
  <c r="F40" l="1"/>
  <c r="F9"/>
  <c r="F10"/>
  <c r="F14"/>
  <c r="F15"/>
  <c r="F17"/>
  <c r="F20"/>
  <c r="F21"/>
  <c r="F22"/>
  <c r="F23"/>
  <c r="F24"/>
  <c r="F25"/>
  <c r="F27"/>
  <c r="G15"/>
  <c r="G20"/>
  <c r="G21"/>
  <c r="G22"/>
  <c r="G24"/>
  <c r="G25"/>
  <c r="G27"/>
  <c r="G28"/>
  <c r="C13"/>
  <c r="F7" i="3"/>
  <c r="E5"/>
  <c r="E6"/>
  <c r="E7"/>
  <c r="F28" i="1" l="1"/>
  <c r="G10"/>
  <c r="C50"/>
  <c r="C48" s="1"/>
  <c r="C45"/>
  <c r="C35"/>
  <c r="C26"/>
  <c r="G26" s="1"/>
  <c r="C19"/>
  <c r="C8"/>
  <c r="C7" s="1"/>
  <c r="B9" i="3"/>
  <c r="E8"/>
  <c r="F8"/>
  <c r="H28" i="1"/>
  <c r="D31"/>
  <c r="E26"/>
  <c r="F26" s="1"/>
  <c r="D26"/>
  <c r="E19"/>
  <c r="F19" s="1"/>
  <c r="D19"/>
  <c r="D13"/>
  <c r="E11"/>
  <c r="D11"/>
  <c r="E8"/>
  <c r="F8" s="1"/>
  <c r="D8"/>
  <c r="C9" i="3"/>
  <c r="D9"/>
  <c r="D37" i="1"/>
  <c r="E37"/>
  <c r="D35"/>
  <c r="E35"/>
  <c r="E31"/>
  <c r="D45"/>
  <c r="E45"/>
  <c r="G35" l="1"/>
  <c r="C29"/>
  <c r="G19"/>
  <c r="G45"/>
  <c r="F45"/>
  <c r="F13"/>
  <c r="G13"/>
  <c r="C18"/>
  <c r="G18" s="1"/>
  <c r="E9" i="3"/>
  <c r="F31" i="1"/>
  <c r="G31"/>
  <c r="E18"/>
  <c r="F9" i="3"/>
  <c r="D18" i="1"/>
  <c r="F18" l="1"/>
  <c r="C5"/>
  <c r="C47" s="1"/>
  <c r="E5"/>
  <c r="F29"/>
  <c r="F7"/>
  <c r="G5" l="1"/>
  <c r="F5"/>
  <c r="D47"/>
  <c r="E47"/>
  <c r="D50"/>
  <c r="D48" s="1"/>
  <c r="E50"/>
  <c r="E48" s="1"/>
  <c r="G6" i="2" l="1"/>
  <c r="F6"/>
  <c r="G5"/>
  <c r="F5"/>
  <c r="G29" i="1" l="1"/>
</calcChain>
</file>

<file path=xl/sharedStrings.xml><?xml version="1.0" encoding="utf-8"?>
<sst xmlns="http://schemas.openxmlformats.org/spreadsheetml/2006/main" count="126" uniqueCount="114">
  <si>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</si>
  <si>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</si>
  <si>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</si>
  <si>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</si>
  <si>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</si>
  <si>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</si>
  <si>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</si>
  <si>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</si>
  <si>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</si>
  <si>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</si>
  <si>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</si>
  <si>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</si>
  <si>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</si>
  <si>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</si>
  <si>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</si>
  <si>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</si>
  <si>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</si>
  <si>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</si>
  <si>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</si>
  <si>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</si>
  <si>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</si>
  <si>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</si>
  <si>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</si>
  <si>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</si>
  <si>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</si>
  <si>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</si>
  <si>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</si>
  <si>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</si>
  <si>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</si>
  <si>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</si>
  <si>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</si>
  <si>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</si>
  <si>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</si>
  <si>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</si>
  <si>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</si>
  <si>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</si>
  <si>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</si>
  <si>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</si>
  <si>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</si>
  <si>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</si>
  <si>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</si>
  <si>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</si>
  <si>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</si>
  <si>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</si>
  <si>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</si>
  <si>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</si>
  <si>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</si>
  <si>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</si>
  <si>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</si>
  <si>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</si>
  <si>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</si>
  <si>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</si>
  <si>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</si>
  <si>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</si>
  <si>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</si>
  <si>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</si>
  <si>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</si>
  <si>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</si>
  <si>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</si>
  <si>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Дотация на выравнивание бюджетной обеспеченности поселений за счет средств местного бюджета из районного фонда финансовой поддержки поселений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</si>
  <si>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</si>
  <si>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</si>
  <si>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</si>
  <si>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</si>
  <si>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</si>
  <si>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</si>
  <si>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</si>
  <si>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</si>
  <si>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</si>
  <si>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</si>
  <si>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</si>
  <si>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</si>
  <si>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</si>
  <si>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Яковлевского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</si>
  <si>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</si>
  <si>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Яковлевского муниципального образования Базарно-Карабулакского муниципального района"</t>
  </si>
  <si>
    <t>Безвозмездные перечисления организаций</t>
  </si>
  <si>
    <t>20405099100073150</t>
  </si>
  <si>
    <t>20216001100001151</t>
  </si>
  <si>
    <t>20216001100002151</t>
  </si>
  <si>
    <t>Налоги на товары (работы, услуги) реализуемые на территории Российской Федерации</t>
  </si>
  <si>
    <t>Прочие неналоговые доходы</t>
  </si>
  <si>
    <t>Субсидии бюджетам сельских поселений на обеспечение комплексного развития сельских территорий</t>
  </si>
  <si>
    <t>20225576100000150</t>
  </si>
  <si>
    <t>20220000000000150</t>
  </si>
  <si>
    <t>Муниципальная программа "Развитие культуры Яковлевского муниципального образования Базарно-Карабулакского муниципального района"</t>
  </si>
  <si>
    <t xml:space="preserve"> Субсидии бюджетам сельских поселений области на осуществление дорожной деятельности
 в отношении автомобильных дорог общего пользования местного значения 
в границах населенных пунктов сельских поселений</t>
  </si>
  <si>
    <t>% исполнения плана 2025 года</t>
  </si>
  <si>
    <t>% исполнения 2025 года к 2024 году</t>
  </si>
  <si>
    <t>% исполнения плана                       2025 года</t>
  </si>
  <si>
    <t>Муниципальная программа "Ремонт и содержание автомобильных дорог общего пользования местного значения в границах Яковлевского сельского поселения Базарно-Карабулакского муниципального района"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</si>
  <si>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Яковлевскому муниципальному образованию Базарно-Карабулакского муниципального района
на 1 июля 2025 года     
</t>
  </si>
  <si>
    <t>Исполнено на 1 июля 2024 г. (тыс.руб)</t>
  </si>
  <si>
    <t>Утвержденные бюджетные назначения на           1 июля 2025 г. (тыс.руб)</t>
  </si>
  <si>
    <t>Исполнено на 1 июля 2025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</si>
  <si>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Яковлевского муниципального образования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июля 2025 года     
</t>
  </si>
  <si>
    <t xml:space="preserve">Сведения об исполнении бюджета Яковлевского муниципального образования                                                                                                           Базарно-Карабулакского муниципального района 
на 1 июля 2025 года          
</t>
  </si>
  <si>
    <t>Исполнено на 1 июля 2024 г.</t>
  </si>
  <si>
    <t>Утвержденные бюджетные назначения на                        1 июля 2025 г.</t>
  </si>
  <si>
    <t>Исполнено на 1 июля 2025 г.</t>
  </si>
  <si>
    <t>00 0502 0000000000 000</t>
  </si>
  <si>
    <t>Коммунальное хозяйство</t>
  </si>
  <si>
    <t>Образование</t>
  </si>
  <si>
    <t xml:space="preserve"> Профессиональная подготовка, переподготовка и повышение квалификации</t>
  </si>
  <si>
    <t>00 0700 0000000000 000</t>
  </si>
  <si>
    <t>00 0705 0000000000 000</t>
  </si>
  <si>
    <t xml:space="preserve"> св. 30,1 раз</t>
  </si>
  <si>
    <t>св. 7 раз</t>
  </si>
  <si>
    <t>св. 12,4 раза</t>
  </si>
  <si>
    <t>св. 2,1 раз</t>
  </si>
  <si>
    <t>св. 4,3 раз</t>
  </si>
  <si>
    <t>св. 2,8 раз</t>
  </si>
  <si>
    <t>св. 2,5 раз</t>
  </si>
  <si>
    <t xml:space="preserve">св. 12,4 раз 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</si>
</sst>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  <numFmt numFmtId="169" formatCode="#,##0.0\ _₽"/>
  </numFmts>
  <fonts count="2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8"/>
      <name val="PT Astra Serif"/>
      <family val="1"/>
      <charset val="204"/>
    </font>
    <font>
      <sz val="1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5">
    <xf numFmtId="0" fontId="0" fillId="0" borderId="0"/>
    <xf numFmtId="0" fontId="2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6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7"/>
    <xf numFmtId="0" fontId="8" fillId="0" borderId="8">
      <alignment horizontal="center"/>
    </xf>
    <xf numFmtId="0" fontId="9" fillId="0" borderId="9">
      <alignment horizontal="right"/>
    </xf>
    <xf numFmtId="0" fontId="8" fillId="0" borderId="0"/>
    <xf numFmtId="0" fontId="8" fillId="0" borderId="10">
      <alignment horizontal="right"/>
    </xf>
    <xf numFmtId="49" fontId="8" fillId="0" borderId="11">
      <alignment horizontal="center"/>
    </xf>
    <xf numFmtId="0" fontId="9" fillId="0" borderId="12">
      <alignment horizontal="right"/>
    </xf>
    <xf numFmtId="0" fontId="11" fillId="0" borderId="0"/>
    <xf numFmtId="166" fontId="8" fillId="0" borderId="13">
      <alignment horizontal="center"/>
    </xf>
    <xf numFmtId="0" fontId="8" fillId="0" borderId="0">
      <alignment horizontal="left"/>
    </xf>
    <xf numFmtId="49" fontId="8" fillId="0" borderId="0"/>
    <xf numFmtId="49" fontId="8" fillId="0" borderId="10">
      <alignment horizontal="right" vertical="center"/>
    </xf>
    <xf numFmtId="49" fontId="8" fillId="0" borderId="13">
      <alignment horizontal="center" vertical="center"/>
    </xf>
    <xf numFmtId="0" fontId="8" fillId="0" borderId="6">
      <alignment horizontal="left" wrapText="1"/>
    </xf>
    <xf numFmtId="49" fontId="8" fillId="0" borderId="13">
      <alignment horizontal="center"/>
    </xf>
    <xf numFmtId="0" fontId="8" fillId="0" borderId="14">
      <alignment horizontal="left" wrapText="1"/>
    </xf>
    <xf numFmtId="49" fontId="8" fillId="0" borderId="10">
      <alignment horizontal="right"/>
    </xf>
    <xf numFmtId="0" fontId="8" fillId="0" borderId="15">
      <alignment horizontal="left"/>
    </xf>
    <xf numFmtId="49" fontId="8" fillId="0" borderId="15"/>
    <xf numFmtId="49" fontId="8" fillId="0" borderId="10"/>
    <xf numFmtId="49" fontId="8" fillId="0" borderId="16">
      <alignment horizontal="center"/>
    </xf>
    <xf numFmtId="0" fontId="7" fillId="0" borderId="6">
      <alignment horizontal="center"/>
    </xf>
    <xf numFmtId="0" fontId="8" fillId="0" borderId="17">
      <alignment horizontal="center" vertical="top" wrapText="1"/>
    </xf>
    <xf numFmtId="49" fontId="8" fillId="0" borderId="17">
      <alignment horizontal="center" vertical="top" wrapText="1"/>
    </xf>
    <xf numFmtId="0" fontId="6" fillId="0" borderId="18"/>
    <xf numFmtId="0" fontId="6" fillId="0" borderId="9"/>
    <xf numFmtId="0" fontId="8" fillId="0" borderId="17">
      <alignment horizontal="center" vertical="center"/>
    </xf>
    <xf numFmtId="0" fontId="8" fillId="0" borderId="8">
      <alignment horizontal="center" vertical="center"/>
    </xf>
    <xf numFmtId="49" fontId="8" fillId="0" borderId="8">
      <alignment horizontal="center" vertical="center"/>
    </xf>
    <xf numFmtId="0" fontId="8" fillId="0" borderId="19">
      <alignment horizontal="left" wrapText="1"/>
    </xf>
    <xf numFmtId="49" fontId="8" fillId="0" borderId="20">
      <alignment horizontal="center" wrapText="1"/>
    </xf>
    <xf numFmtId="49" fontId="8" fillId="0" borderId="21">
      <alignment horizontal="center"/>
    </xf>
    <xf numFmtId="4" fontId="8" fillId="0" borderId="21">
      <alignment horizontal="right" shrinkToFit="1"/>
    </xf>
    <xf numFmtId="0" fontId="8" fillId="0" borderId="22">
      <alignment horizontal="left" wrapText="1"/>
    </xf>
    <xf numFmtId="49" fontId="8" fillId="0" borderId="23">
      <alignment horizontal="center" shrinkToFit="1"/>
    </xf>
    <xf numFmtId="49" fontId="8" fillId="0" borderId="24">
      <alignment horizontal="center"/>
    </xf>
    <xf numFmtId="4" fontId="8" fillId="0" borderId="24">
      <alignment horizontal="right" shrinkToFit="1"/>
    </xf>
    <xf numFmtId="0" fontId="8" fillId="0" borderId="25">
      <alignment horizontal="left" wrapText="1" indent="2"/>
    </xf>
    <xf numFmtId="49" fontId="8" fillId="0" borderId="26">
      <alignment horizontal="center" shrinkToFit="1"/>
    </xf>
    <xf numFmtId="49" fontId="8" fillId="0" borderId="27">
      <alignment horizontal="center"/>
    </xf>
    <xf numFmtId="4" fontId="8" fillId="0" borderId="27">
      <alignment horizontal="right" shrinkToFit="1"/>
    </xf>
    <xf numFmtId="49" fontId="8" fillId="0" borderId="0">
      <alignment horizontal="right"/>
    </xf>
    <xf numFmtId="0" fontId="7" fillId="0" borderId="9">
      <alignment horizontal="center"/>
    </xf>
    <xf numFmtId="0" fontId="8" fillId="0" borderId="8">
      <alignment horizontal="center" vertical="center" shrinkToFit="1"/>
    </xf>
    <xf numFmtId="49" fontId="8" fillId="0" borderId="8">
      <alignment horizontal="center" vertical="center" shrinkToFit="1"/>
    </xf>
    <xf numFmtId="49" fontId="6" fillId="0" borderId="9"/>
    <xf numFmtId="0" fontId="8" fillId="0" borderId="20">
      <alignment horizontal="center" shrinkToFit="1"/>
    </xf>
    <xf numFmtId="4" fontId="8" fillId="0" borderId="28">
      <alignment horizontal="right" shrinkToFit="1"/>
    </xf>
    <xf numFmtId="49" fontId="6" fillId="0" borderId="12"/>
    <xf numFmtId="0" fontId="8" fillId="0" borderId="23">
      <alignment horizontal="center" shrinkToFit="1"/>
    </xf>
    <xf numFmtId="167" fontId="8" fillId="0" borderId="24">
      <alignment horizontal="right" shrinkToFit="1"/>
    </xf>
    <xf numFmtId="167" fontId="8" fillId="0" borderId="29">
      <alignment horizontal="right" shrinkToFit="1"/>
    </xf>
    <xf numFmtId="0" fontId="8" fillId="0" borderId="30">
      <alignment horizontal="left" wrapText="1"/>
    </xf>
    <xf numFmtId="49" fontId="8" fillId="0" borderId="26">
      <alignment horizontal="center" wrapText="1"/>
    </xf>
    <xf numFmtId="49" fontId="8" fillId="0" borderId="27">
      <alignment horizontal="center" wrapText="1"/>
    </xf>
    <xf numFmtId="4" fontId="8" fillId="0" borderId="27">
      <alignment horizontal="right" wrapText="1"/>
    </xf>
    <xf numFmtId="4" fontId="8" fillId="0" borderId="25">
      <alignment horizontal="right" wrapText="1"/>
    </xf>
    <xf numFmtId="0" fontId="6" fillId="0" borderId="12">
      <alignment wrapText="1"/>
    </xf>
    <xf numFmtId="0" fontId="8" fillId="0" borderId="31">
      <alignment horizontal="left" wrapText="1"/>
    </xf>
    <xf numFmtId="49" fontId="8" fillId="0" borderId="32">
      <alignment horizontal="center" shrinkToFit="1"/>
    </xf>
    <xf numFmtId="49" fontId="8" fillId="0" borderId="33">
      <alignment horizontal="center"/>
    </xf>
    <xf numFmtId="4" fontId="8" fillId="0" borderId="33">
      <alignment horizontal="right" shrinkToFit="1"/>
    </xf>
    <xf numFmtId="49" fontId="8" fillId="0" borderId="34">
      <alignment horizontal="center"/>
    </xf>
    <xf numFmtId="0" fontId="6" fillId="0" borderId="12"/>
    <xf numFmtId="0" fontId="11" fillId="0" borderId="15"/>
    <xf numFmtId="0" fontId="11" fillId="0" borderId="35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6">
      <alignment horizontal="left"/>
    </xf>
    <xf numFmtId="49" fontId="8" fillId="0" borderId="6">
      <alignment horizontal="left"/>
    </xf>
    <xf numFmtId="0" fontId="8" fillId="0" borderId="6">
      <alignment horizontal="center" shrinkToFit="1"/>
    </xf>
    <xf numFmtId="49" fontId="8" fillId="0" borderId="6">
      <alignment horizontal="center" vertical="center" shrinkToFit="1"/>
    </xf>
    <xf numFmtId="49" fontId="6" fillId="0" borderId="6">
      <alignment shrinkToFit="1"/>
    </xf>
    <xf numFmtId="49" fontId="8" fillId="0" borderId="6">
      <alignment horizontal="right"/>
    </xf>
    <xf numFmtId="0" fontId="8" fillId="0" borderId="20">
      <alignment horizontal="center" vertical="center" shrinkToFit="1"/>
    </xf>
    <xf numFmtId="49" fontId="8" fillId="0" borderId="21">
      <alignment horizontal="center" vertical="center"/>
    </xf>
    <xf numFmtId="0" fontId="8" fillId="0" borderId="19">
      <alignment horizontal="left" wrapText="1" indent="2"/>
    </xf>
    <xf numFmtId="0" fontId="8" fillId="0" borderId="36">
      <alignment horizontal="center" vertical="center" shrinkToFit="1"/>
    </xf>
    <xf numFmtId="49" fontId="8" fillId="0" borderId="17">
      <alignment horizontal="center" vertical="center"/>
    </xf>
    <xf numFmtId="167" fontId="8" fillId="0" borderId="17">
      <alignment horizontal="right" vertical="center" shrinkToFit="1"/>
    </xf>
    <xf numFmtId="167" fontId="8" fillId="0" borderId="31">
      <alignment horizontal="right" vertical="center" shrinkToFit="1"/>
    </xf>
    <xf numFmtId="0" fontId="8" fillId="0" borderId="37">
      <alignment horizontal="left" wrapText="1"/>
    </xf>
    <xf numFmtId="4" fontId="8" fillId="0" borderId="17">
      <alignment horizontal="right" shrinkToFit="1"/>
    </xf>
    <xf numFmtId="4" fontId="8" fillId="0" borderId="31">
      <alignment horizontal="right" shrinkToFit="1"/>
    </xf>
    <xf numFmtId="0" fontId="8" fillId="0" borderId="22">
      <alignment horizontal="left" wrapText="1" indent="2"/>
    </xf>
    <xf numFmtId="0" fontId="13" fillId="0" borderId="31">
      <alignment wrapText="1"/>
    </xf>
    <xf numFmtId="0" fontId="13" fillId="0" borderId="31"/>
    <xf numFmtId="0" fontId="13" fillId="2" borderId="31">
      <alignment wrapText="1"/>
    </xf>
    <xf numFmtId="0" fontId="8" fillId="2" borderId="30">
      <alignment horizontal="left" wrapText="1"/>
    </xf>
    <xf numFmtId="49" fontId="8" fillId="0" borderId="31">
      <alignment horizontal="center" shrinkToFit="1"/>
    </xf>
    <xf numFmtId="49" fontId="8" fillId="0" borderId="17">
      <alignment horizontal="center" vertical="center" shrinkToFit="1"/>
    </xf>
    <xf numFmtId="0" fontId="6" fillId="0" borderId="15">
      <alignment horizontal="left"/>
    </xf>
    <xf numFmtId="0" fontId="6" fillId="0" borderId="35">
      <alignment horizontal="left" wrapText="1"/>
    </xf>
    <xf numFmtId="0" fontId="6" fillId="0" borderId="35">
      <alignment horizontal="left"/>
    </xf>
    <xf numFmtId="0" fontId="8" fillId="0" borderId="35"/>
    <xf numFmtId="49" fontId="6" fillId="0" borderId="35"/>
    <xf numFmtId="49" fontId="6" fillId="0" borderId="35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6">
      <alignment horizontal="center" wrapText="1"/>
    </xf>
    <xf numFmtId="0" fontId="14" fillId="0" borderId="0">
      <alignment horizontal="center"/>
    </xf>
    <xf numFmtId="0" fontId="14" fillId="0" borderId="15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5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6"/>
    <xf numFmtId="0" fontId="11" fillId="0" borderId="0"/>
    <xf numFmtId="0" fontId="6" fillId="0" borderId="6"/>
    <xf numFmtId="0" fontId="6" fillId="0" borderId="17">
      <alignment horizontal="left" wrapText="1"/>
    </xf>
    <xf numFmtId="0" fontId="6" fillId="0" borderId="15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7">
      <alignment horizontal="left"/>
    </xf>
    <xf numFmtId="0" fontId="5" fillId="0" borderId="0"/>
    <xf numFmtId="0" fontId="11" fillId="0" borderId="6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164" fontId="17" fillId="0" borderId="1" xfId="0" applyNumberFormat="1" applyFont="1" applyFill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168" fontId="17" fillId="0" borderId="1" xfId="0" applyNumberFormat="1" applyFont="1" applyFill="1" applyBorder="1" applyAlignment="1">
      <alignment horizontal="center" vertical="top" wrapText="1"/>
    </xf>
    <xf numFmtId="0" fontId="1" fillId="0" borderId="0" xfId="0" applyFont="1"/>
    <xf numFmtId="165" fontId="23" fillId="0" borderId="4" xfId="1" applyNumberFormat="1" applyFont="1" applyFill="1" applyBorder="1" applyAlignment="1" applyProtection="1">
      <alignment vertical="top" wrapText="1"/>
      <protection hidden="1"/>
    </xf>
    <xf numFmtId="165" fontId="23" fillId="0" borderId="1" xfId="3" applyNumberFormat="1" applyFont="1" applyFill="1" applyBorder="1" applyAlignment="1" applyProtection="1">
      <alignment vertical="top" wrapText="1"/>
      <protection hidden="1"/>
    </xf>
    <xf numFmtId="165" fontId="23" fillId="0" borderId="1" xfId="2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top" wrapText="1"/>
    </xf>
    <xf numFmtId="37" fontId="20" fillId="0" borderId="1" xfId="0" applyNumberFormat="1" applyFont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1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Fill="1" applyBorder="1" applyAlignment="1">
      <alignment horizontal="right" vertical="center" wrapText="1"/>
    </xf>
    <xf numFmtId="0" fontId="22" fillId="0" borderId="5" xfId="2" applyFont="1" applyBorder="1" applyAlignment="1" applyProtection="1">
      <alignment horizontal="left" vertical="top" wrapText="1"/>
      <protection hidden="1"/>
    </xf>
    <xf numFmtId="49" fontId="21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0" fontId="16" fillId="0" borderId="1" xfId="0" applyFont="1" applyBorder="1" applyAlignment="1">
      <alignment horizontal="right" vertical="top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9" fillId="4" borderId="3" xfId="0" applyNumberFormat="1" applyFont="1" applyFill="1" applyBorder="1" applyAlignment="1">
      <alignment horizontal="right" vertical="center" wrapText="1"/>
    </xf>
    <xf numFmtId="164" fontId="1" fillId="0" borderId="0" xfId="0" applyNumberFormat="1" applyFont="1"/>
    <xf numFmtId="164" fontId="19" fillId="0" borderId="3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0" fontId="19" fillId="0" borderId="2" xfId="0" applyFont="1" applyBorder="1" applyAlignment="1">
      <alignment horizontal="right" vertical="top" wrapText="1"/>
    </xf>
    <xf numFmtId="164" fontId="19" fillId="0" borderId="2" xfId="0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vertical="top" wrapText="1"/>
    </xf>
    <xf numFmtId="0" fontId="19" fillId="0" borderId="3" xfId="0" applyFont="1" applyBorder="1" applyAlignment="1">
      <alignment horizontal="right" vertical="top" wrapText="1"/>
    </xf>
    <xf numFmtId="169" fontId="19" fillId="0" borderId="1" xfId="0" applyNumberFormat="1" applyFont="1" applyFill="1" applyBorder="1" applyAlignment="1">
      <alignment horizontal="right" vertical="center" wrapText="1"/>
    </xf>
    <xf numFmtId="0" fontId="21" fillId="5" borderId="1" xfId="0" applyFont="1" applyFill="1" applyBorder="1" applyAlignment="1">
      <alignment vertical="top" wrapText="1"/>
    </xf>
    <xf numFmtId="49" fontId="21" fillId="5" borderId="1" xfId="0" applyNumberFormat="1" applyFont="1" applyFill="1" applyBorder="1" applyAlignment="1">
      <alignment horizontal="right" vertical="center" wrapText="1"/>
    </xf>
    <xf numFmtId="164" fontId="19" fillId="5" borderId="1" xfId="0" applyNumberFormat="1" applyFont="1" applyFill="1" applyBorder="1" applyAlignment="1">
      <alignment horizontal="right" vertical="center" wrapText="1"/>
    </xf>
    <xf numFmtId="169" fontId="19" fillId="5" borderId="1" xfId="0" applyNumberFormat="1" applyFont="1" applyFill="1" applyBorder="1" applyAlignment="1">
      <alignment horizontal="right" vertical="center" wrapText="1"/>
    </xf>
    <xf numFmtId="0" fontId="19" fillId="5" borderId="1" xfId="0" applyFont="1" applyFill="1" applyBorder="1" applyAlignment="1">
      <alignment vertical="top" wrapText="1"/>
    </xf>
    <xf numFmtId="0" fontId="16" fillId="5" borderId="1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center" vertical="top" wrapText="1"/>
    </xf>
    <xf numFmtId="164" fontId="16" fillId="5" borderId="1" xfId="0" applyNumberFormat="1" applyFont="1" applyFill="1" applyBorder="1" applyAlignment="1">
      <alignment horizontal="right" vertical="center" wrapText="1"/>
    </xf>
    <xf numFmtId="1" fontId="21" fillId="5" borderId="1" xfId="0" applyNumberFormat="1" applyFont="1" applyFill="1" applyBorder="1" applyAlignment="1">
      <alignment horizontal="right" vertical="center" wrapText="1"/>
    </xf>
    <xf numFmtId="9" fontId="21" fillId="5" borderId="1" xfId="4" applyFont="1" applyFill="1" applyBorder="1" applyAlignment="1">
      <alignment vertical="top" wrapText="1"/>
    </xf>
    <xf numFmtId="0" fontId="19" fillId="5" borderId="1" xfId="0" applyFont="1" applyFill="1" applyBorder="1" applyAlignment="1">
      <alignment horizontal="right" vertical="top" wrapText="1"/>
    </xf>
    <xf numFmtId="164" fontId="19" fillId="5" borderId="3" xfId="0" applyNumberFormat="1" applyFont="1" applyFill="1" applyBorder="1" applyAlignment="1">
      <alignment horizontal="right" vertical="center" wrapText="1"/>
    </xf>
    <xf numFmtId="0" fontId="16" fillId="5" borderId="3" xfId="0" applyFont="1" applyFill="1" applyBorder="1" applyAlignment="1">
      <alignment vertical="top" wrapText="1"/>
    </xf>
    <xf numFmtId="0" fontId="19" fillId="5" borderId="3" xfId="0" applyFont="1" applyFill="1" applyBorder="1" applyAlignment="1">
      <alignment vertical="top" wrapText="1"/>
    </xf>
    <xf numFmtId="164" fontId="16" fillId="5" borderId="3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155">
    <cellStyle name="br" xfId="142"/>
    <cellStyle name="br 2" xfId="152"/>
    <cellStyle name="col" xfId="141"/>
    <cellStyle name="col 2" xfId="151"/>
    <cellStyle name="st140" xfId="138"/>
    <cellStyle name="style0" xfId="143"/>
    <cellStyle name="style0 2" xfId="153"/>
    <cellStyle name="td" xfId="144"/>
    <cellStyle name="td 2" xfId="154"/>
    <cellStyle name="tr" xfId="140"/>
    <cellStyle name="tr 2" xfId="15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7" xfId="100"/>
    <cellStyle name="xl118" xfId="101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6" xfId="125"/>
    <cellStyle name="xl127" xfId="134"/>
    <cellStyle name="xl128" xfId="137"/>
    <cellStyle name="xl129" xfId="139"/>
    <cellStyle name="xl130" xfId="106"/>
    <cellStyle name="xl131" xfId="112"/>
    <cellStyle name="xl132" xfId="117"/>
    <cellStyle name="xl133" xfId="120"/>
    <cellStyle name="xl134" xfId="122"/>
    <cellStyle name="xl135" xfId="126"/>
    <cellStyle name="xl136" xfId="118"/>
    <cellStyle name="xl137" xfId="128"/>
    <cellStyle name="xl138" xfId="130"/>
    <cellStyle name="xl139" xfId="132"/>
    <cellStyle name="xl140" xfId="133"/>
    <cellStyle name="xl141" xfId="135"/>
    <cellStyle name="xl141 2" xfId="148"/>
    <cellStyle name="xl142" xfId="107"/>
    <cellStyle name="xl143" xfId="113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2" xfId="136"/>
    <cellStyle name="xl32 2" xfId="149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6" xfId="14"/>
    <cellStyle name="xl67" xfId="18"/>
    <cellStyle name="xl68" xfId="36"/>
    <cellStyle name="xl69" xfId="37"/>
    <cellStyle name="xl70" xfId="64"/>
    <cellStyle name="xl71" xfId="70"/>
    <cellStyle name="xl72" xfId="76"/>
    <cellStyle name="xl73" xfId="58"/>
    <cellStyle name="xl74" xfId="61"/>
    <cellStyle name="xl75" xfId="65"/>
    <cellStyle name="xl76" xfId="71"/>
    <cellStyle name="xl77" xfId="77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2" xfId="1"/>
    <cellStyle name="Обычный 2 2" xfId="2"/>
    <cellStyle name="Обычный 2 3" xfId="3"/>
    <cellStyle name="Обычный 2 4" xfId="147"/>
    <cellStyle name="Обычный 3" xfId="5"/>
    <cellStyle name="Процентный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tabSelected="1" workbookViewId="0">
      <selection activeCell="D46" sqref="D46"/>
    </sheetView>
  </sheetViews>
  <sheetFormatPr defaultRowHeight="15"/>
  <cols>
    <col min="1" max="1" width="28.42578125" style="1" customWidth="1"/>
    <col min="2" max="2" width="22.42578125" style="1" customWidth="1"/>
    <col min="3" max="3" width="11.7109375" style="1" customWidth="1"/>
    <col min="4" max="4" width="15" style="1" customWidth="1"/>
    <col min="5" max="5" width="11.5703125" style="1" customWidth="1"/>
    <col min="6" max="6" width="11.140625" style="1" customWidth="1"/>
    <col min="7" max="7" width="11.42578125" style="1" customWidth="1"/>
    <col min="8" max="16384" width="9.140625" style="1"/>
  </cols>
  <sheetData>
    <row r="1" spans="1:8">
      <c r="A1" s="3"/>
      <c r="B1" s="3"/>
      <c r="C1" s="3"/>
      <c r="D1" s="3"/>
      <c r="E1" s="3"/>
      <c r="F1" s="3"/>
      <c r="G1" s="3"/>
    </row>
    <row r="2" spans="1:8" ht="58.5" customHeight="1">
      <c r="A2" s="65" t="s">
        <v>96</v>
      </c>
      <c r="B2" s="64"/>
      <c r="C2" s="64"/>
      <c r="D2" s="64"/>
      <c r="E2" s="64"/>
      <c r="F2" s="64"/>
      <c r="G2" s="64"/>
    </row>
    <row r="3" spans="1:8">
      <c r="A3" s="17"/>
      <c r="B3" s="17"/>
      <c r="C3" s="17"/>
      <c r="D3" s="17"/>
      <c r="E3" s="17"/>
      <c r="F3" s="17"/>
      <c r="G3" s="18" t="s">
        <v>40</v>
      </c>
    </row>
    <row r="4" spans="1:8" ht="70.5" customHeight="1">
      <c r="A4" s="19" t="s">
        <v>0</v>
      </c>
      <c r="B4" s="19" t="s">
        <v>1</v>
      </c>
      <c r="C4" s="16" t="s">
        <v>97</v>
      </c>
      <c r="D4" s="16" t="s">
        <v>98</v>
      </c>
      <c r="E4" s="16" t="s">
        <v>99</v>
      </c>
      <c r="F4" s="19" t="s">
        <v>89</v>
      </c>
      <c r="G4" s="19" t="s">
        <v>88</v>
      </c>
    </row>
    <row r="5" spans="1:8" ht="18" customHeight="1">
      <c r="A5" s="54" t="s">
        <v>2</v>
      </c>
      <c r="B5" s="55"/>
      <c r="C5" s="56">
        <f>C7+C18</f>
        <v>7893.8</v>
      </c>
      <c r="D5" s="56">
        <f>D7+D18</f>
        <v>14166.4</v>
      </c>
      <c r="E5" s="56">
        <f>E7+E18</f>
        <v>4485.6000000000004</v>
      </c>
      <c r="F5" s="56">
        <f t="shared" ref="F5:F46" si="0">E5/D5*100</f>
        <v>31.663654845267679</v>
      </c>
      <c r="G5" s="56">
        <f>E5/C5*100</f>
        <v>56.82434315538778</v>
      </c>
    </row>
    <row r="6" spans="1:8" ht="15" customHeight="1">
      <c r="A6" s="21" t="s">
        <v>3</v>
      </c>
      <c r="B6" s="22"/>
      <c r="C6" s="23"/>
      <c r="D6" s="23"/>
      <c r="E6" s="23"/>
      <c r="F6" s="23"/>
      <c r="G6" s="23"/>
    </row>
    <row r="7" spans="1:8" ht="15.75" customHeight="1">
      <c r="A7" s="49" t="s">
        <v>42</v>
      </c>
      <c r="B7" s="57">
        <v>1E+16</v>
      </c>
      <c r="C7" s="52">
        <f>C8+C10+C11+C13+C16+C17</f>
        <v>1523.2</v>
      </c>
      <c r="D7" s="52">
        <f>D8+D10+D11+D13+D16+D17</f>
        <v>4028.5</v>
      </c>
      <c r="E7" s="52">
        <f>E8+E10+E11+E13+E16+E17</f>
        <v>3340.2</v>
      </c>
      <c r="F7" s="51">
        <f t="shared" si="0"/>
        <v>82.914236068015384</v>
      </c>
      <c r="G7" s="51" t="s">
        <v>109</v>
      </c>
    </row>
    <row r="8" spans="1:8" ht="16.5" customHeight="1">
      <c r="A8" s="49" t="s">
        <v>43</v>
      </c>
      <c r="B8" s="57">
        <v>1.01E+16</v>
      </c>
      <c r="C8" s="52">
        <f>C9</f>
        <v>295.2</v>
      </c>
      <c r="D8" s="52">
        <f>D9</f>
        <v>872.5</v>
      </c>
      <c r="E8" s="52">
        <f>E9</f>
        <v>1285.4000000000001</v>
      </c>
      <c r="F8" s="51">
        <f t="shared" si="0"/>
        <v>147.32378223495704</v>
      </c>
      <c r="G8" s="51" t="s">
        <v>110</v>
      </c>
    </row>
    <row r="9" spans="1:8" ht="18" customHeight="1">
      <c r="A9" s="41" t="s">
        <v>44</v>
      </c>
      <c r="B9" s="25" t="s">
        <v>45</v>
      </c>
      <c r="C9" s="48">
        <v>295.2</v>
      </c>
      <c r="D9" s="48">
        <v>872.5</v>
      </c>
      <c r="E9" s="48">
        <v>1285.4000000000001</v>
      </c>
      <c r="F9" s="23">
        <f t="shared" si="0"/>
        <v>147.32378223495704</v>
      </c>
      <c r="G9" s="23" t="s">
        <v>110</v>
      </c>
    </row>
    <row r="10" spans="1:8" ht="54" customHeight="1">
      <c r="A10" s="49" t="s">
        <v>80</v>
      </c>
      <c r="B10" s="57">
        <v>1.03E+16</v>
      </c>
      <c r="C10" s="52">
        <v>604.79999999999995</v>
      </c>
      <c r="D10" s="52">
        <v>1309</v>
      </c>
      <c r="E10" s="52">
        <v>561.9</v>
      </c>
      <c r="F10" s="51">
        <f t="shared" si="0"/>
        <v>42.925897631779989</v>
      </c>
      <c r="G10" s="51">
        <f t="shared" ref="G9:G28" si="1">E10/C10*100</f>
        <v>92.906746031746039</v>
      </c>
    </row>
    <row r="11" spans="1:8">
      <c r="A11" s="49" t="s">
        <v>46</v>
      </c>
      <c r="B11" s="57">
        <v>1.05E+16</v>
      </c>
      <c r="C11" s="52">
        <f>C12</f>
        <v>312.8</v>
      </c>
      <c r="D11" s="52">
        <f>D12</f>
        <v>124</v>
      </c>
      <c r="E11" s="52">
        <f>E12</f>
        <v>880</v>
      </c>
      <c r="F11" s="51" t="s">
        <v>107</v>
      </c>
      <c r="G11" s="51" t="s">
        <v>111</v>
      </c>
      <c r="H11" s="38"/>
    </row>
    <row r="12" spans="1:8" ht="29.25" customHeight="1">
      <c r="A12" s="49" t="s">
        <v>47</v>
      </c>
      <c r="B12" s="50" t="s">
        <v>48</v>
      </c>
      <c r="C12" s="52">
        <v>312.8</v>
      </c>
      <c r="D12" s="52">
        <v>124</v>
      </c>
      <c r="E12" s="52">
        <v>880</v>
      </c>
      <c r="F12" s="51" t="s">
        <v>107</v>
      </c>
      <c r="G12" s="51" t="s">
        <v>111</v>
      </c>
      <c r="H12" s="38"/>
    </row>
    <row r="13" spans="1:8">
      <c r="A13" s="49" t="s">
        <v>49</v>
      </c>
      <c r="B13" s="57">
        <v>1.06E+16</v>
      </c>
      <c r="C13" s="52">
        <f>C14+C15</f>
        <v>310.40000000000003</v>
      </c>
      <c r="D13" s="52">
        <f>D14+D15</f>
        <v>1450.3</v>
      </c>
      <c r="E13" s="52">
        <v>340.2</v>
      </c>
      <c r="F13" s="51">
        <f t="shared" si="0"/>
        <v>23.457215748465835</v>
      </c>
      <c r="G13" s="51">
        <f t="shared" si="1"/>
        <v>109.60051546391752</v>
      </c>
      <c r="H13" s="38"/>
    </row>
    <row r="14" spans="1:8" ht="29.25" customHeight="1">
      <c r="A14" s="41" t="s">
        <v>50</v>
      </c>
      <c r="B14" s="25" t="s">
        <v>51</v>
      </c>
      <c r="C14" s="48">
        <v>47.3</v>
      </c>
      <c r="D14" s="48">
        <v>558</v>
      </c>
      <c r="E14" s="48">
        <v>120</v>
      </c>
      <c r="F14" s="23">
        <f t="shared" si="0"/>
        <v>21.50537634408602</v>
      </c>
      <c r="G14" s="23" t="s">
        <v>112</v>
      </c>
      <c r="H14" s="38"/>
    </row>
    <row r="15" spans="1:8">
      <c r="A15" s="41" t="s">
        <v>52</v>
      </c>
      <c r="B15" s="24">
        <v>1.06060000000001E+16</v>
      </c>
      <c r="C15" s="48">
        <v>263.10000000000002</v>
      </c>
      <c r="D15" s="48">
        <v>892.3</v>
      </c>
      <c r="E15" s="48">
        <v>220.2</v>
      </c>
      <c r="F15" s="23">
        <f t="shared" si="0"/>
        <v>24.677798946542641</v>
      </c>
      <c r="G15" s="23">
        <f t="shared" si="1"/>
        <v>83.694412770809564</v>
      </c>
      <c r="H15" s="38"/>
    </row>
    <row r="16" spans="1:8" s="2" customFormat="1" hidden="1">
      <c r="A16" s="49" t="s">
        <v>53</v>
      </c>
      <c r="B16" s="57">
        <v>1.08E+16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38"/>
    </row>
    <row r="17" spans="1:8" s="2" customFormat="1">
      <c r="A17" s="58" t="s">
        <v>81</v>
      </c>
      <c r="B17" s="57">
        <v>1.17000000000001E+16</v>
      </c>
      <c r="C17" s="51">
        <v>0</v>
      </c>
      <c r="D17" s="51">
        <v>272.7</v>
      </c>
      <c r="E17" s="51">
        <v>272.7</v>
      </c>
      <c r="F17" s="51">
        <f t="shared" si="0"/>
        <v>100</v>
      </c>
      <c r="G17" s="51">
        <v>0</v>
      </c>
      <c r="H17" s="38"/>
    </row>
    <row r="18" spans="1:8" s="2" customFormat="1" ht="40.5" customHeight="1">
      <c r="A18" s="49" t="s">
        <v>54</v>
      </c>
      <c r="B18" s="50" t="s">
        <v>55</v>
      </c>
      <c r="C18" s="51">
        <f>C19+C23+C24+C26</f>
        <v>6370.6</v>
      </c>
      <c r="D18" s="51">
        <f>D19+D23+D24+D26</f>
        <v>10137.9</v>
      </c>
      <c r="E18" s="51">
        <f>E19+E23+E24+E26</f>
        <v>1145.4000000000001</v>
      </c>
      <c r="F18" s="51">
        <f t="shared" si="0"/>
        <v>11.298197851626078</v>
      </c>
      <c r="G18" s="51">
        <f t="shared" si="1"/>
        <v>17.979468181960883</v>
      </c>
      <c r="H18" s="38"/>
    </row>
    <row r="19" spans="1:8" s="2" customFormat="1" ht="51.75" customHeight="1">
      <c r="A19" s="49" t="s">
        <v>56</v>
      </c>
      <c r="B19" s="50" t="s">
        <v>57</v>
      </c>
      <c r="C19" s="52">
        <f>C20+C21</f>
        <v>355.8</v>
      </c>
      <c r="D19" s="52">
        <f>D20+D21</f>
        <v>2471</v>
      </c>
      <c r="E19" s="52">
        <f>E20+E21</f>
        <v>454.2</v>
      </c>
      <c r="F19" s="51">
        <f t="shared" si="0"/>
        <v>18.38122217725617</v>
      </c>
      <c r="G19" s="51">
        <f t="shared" si="1"/>
        <v>127.65598650927488</v>
      </c>
      <c r="H19" s="38"/>
    </row>
    <row r="20" spans="1:8" s="2" customFormat="1" ht="57" customHeight="1">
      <c r="A20" s="41" t="s">
        <v>58</v>
      </c>
      <c r="B20" s="26" t="s">
        <v>78</v>
      </c>
      <c r="C20" s="48">
        <v>60.8</v>
      </c>
      <c r="D20" s="48">
        <v>126.9</v>
      </c>
      <c r="E20" s="48">
        <v>63.5</v>
      </c>
      <c r="F20" s="23">
        <f t="shared" si="0"/>
        <v>50.039401103230887</v>
      </c>
      <c r="G20" s="23">
        <f t="shared" si="1"/>
        <v>104.44078947368422</v>
      </c>
      <c r="H20" s="38"/>
    </row>
    <row r="21" spans="1:8" s="2" customFormat="1" ht="78.75" customHeight="1">
      <c r="A21" s="41" t="s">
        <v>59</v>
      </c>
      <c r="B21" s="26" t="s">
        <v>79</v>
      </c>
      <c r="C21" s="48">
        <v>295</v>
      </c>
      <c r="D21" s="48">
        <v>2344.1</v>
      </c>
      <c r="E21" s="48">
        <v>390.7</v>
      </c>
      <c r="F21" s="23">
        <f t="shared" si="0"/>
        <v>16.667377671601042</v>
      </c>
      <c r="G21" s="23">
        <f t="shared" si="1"/>
        <v>132.44067796610167</v>
      </c>
      <c r="H21" s="38"/>
    </row>
    <row r="22" spans="1:8" s="2" customFormat="1" ht="45" hidden="1" customHeight="1">
      <c r="A22" s="27" t="s">
        <v>82</v>
      </c>
      <c r="B22" s="25" t="s">
        <v>83</v>
      </c>
      <c r="C22" s="48"/>
      <c r="D22" s="48"/>
      <c r="E22" s="48"/>
      <c r="F22" s="23" t="e">
        <f t="shared" si="0"/>
        <v>#DIV/0!</v>
      </c>
      <c r="G22" s="23" t="e">
        <f t="shared" si="1"/>
        <v>#DIV/0!</v>
      </c>
      <c r="H22" s="38"/>
    </row>
    <row r="23" spans="1:8" s="2" customFormat="1" ht="119.25" customHeight="1">
      <c r="A23" s="53" t="s">
        <v>86</v>
      </c>
      <c r="B23" s="50" t="s">
        <v>84</v>
      </c>
      <c r="C23" s="51">
        <v>5752.6</v>
      </c>
      <c r="D23" s="52">
        <v>7055</v>
      </c>
      <c r="E23" s="51">
        <v>449.7</v>
      </c>
      <c r="F23" s="51">
        <f t="shared" si="0"/>
        <v>6.3742026931254427</v>
      </c>
      <c r="G23" s="51">
        <f t="shared" si="1"/>
        <v>7.8173347703647034</v>
      </c>
      <c r="H23" s="38"/>
    </row>
    <row r="24" spans="1:8" s="2" customFormat="1" ht="53.25" customHeight="1">
      <c r="A24" s="49" t="s">
        <v>60</v>
      </c>
      <c r="B24" s="50" t="s">
        <v>61</v>
      </c>
      <c r="C24" s="52">
        <f>C25</f>
        <v>63.7</v>
      </c>
      <c r="D24" s="52">
        <f>D25</f>
        <v>164.6</v>
      </c>
      <c r="E24" s="52">
        <f>E25</f>
        <v>65.5</v>
      </c>
      <c r="F24" s="51">
        <f t="shared" si="0"/>
        <v>39.793438639125156</v>
      </c>
      <c r="G24" s="51">
        <f t="shared" si="1"/>
        <v>102.82574568288854</v>
      </c>
      <c r="H24" s="38"/>
    </row>
    <row r="25" spans="1:8" ht="69.75" customHeight="1">
      <c r="A25" s="41" t="s">
        <v>62</v>
      </c>
      <c r="B25" s="25" t="s">
        <v>63</v>
      </c>
      <c r="C25" s="48">
        <v>63.7</v>
      </c>
      <c r="D25" s="48">
        <v>164.6</v>
      </c>
      <c r="E25" s="48">
        <v>65.5</v>
      </c>
      <c r="F25" s="23">
        <f t="shared" si="0"/>
        <v>39.793438639125156</v>
      </c>
      <c r="G25" s="23">
        <f t="shared" si="1"/>
        <v>102.82574568288854</v>
      </c>
      <c r="H25" s="38"/>
    </row>
    <row r="26" spans="1:8" ht="27.75" customHeight="1">
      <c r="A26" s="49" t="s">
        <v>64</v>
      </c>
      <c r="B26" s="50" t="s">
        <v>65</v>
      </c>
      <c r="C26" s="52">
        <f>C27</f>
        <v>198.5</v>
      </c>
      <c r="D26" s="52">
        <f>D27</f>
        <v>447.3</v>
      </c>
      <c r="E26" s="52">
        <f>E27</f>
        <v>176</v>
      </c>
      <c r="F26" s="51">
        <f t="shared" si="0"/>
        <v>39.347194276771738</v>
      </c>
      <c r="G26" s="51">
        <f t="shared" si="1"/>
        <v>88.664987405541567</v>
      </c>
      <c r="H26" s="38"/>
    </row>
    <row r="27" spans="1:8" ht="39" customHeight="1">
      <c r="A27" s="41" t="s">
        <v>66</v>
      </c>
      <c r="B27" s="25" t="s">
        <v>67</v>
      </c>
      <c r="C27" s="48">
        <v>198.5</v>
      </c>
      <c r="D27" s="48">
        <v>447.3</v>
      </c>
      <c r="E27" s="48">
        <v>176</v>
      </c>
      <c r="F27" s="23">
        <f t="shared" si="0"/>
        <v>39.347194276771738</v>
      </c>
      <c r="G27" s="23">
        <f t="shared" si="1"/>
        <v>88.664987405541567</v>
      </c>
      <c r="H27" s="38"/>
    </row>
    <row r="28" spans="1:8" ht="27" hidden="1" customHeight="1">
      <c r="A28" s="42" t="s">
        <v>76</v>
      </c>
      <c r="B28" s="28" t="s">
        <v>77</v>
      </c>
      <c r="C28" s="37"/>
      <c r="D28" s="37"/>
      <c r="E28" s="37"/>
      <c r="F28" s="23" t="e">
        <f t="shared" si="0"/>
        <v>#DIV/0!</v>
      </c>
      <c r="G28" s="23" t="e">
        <f t="shared" si="1"/>
        <v>#DIV/0!</v>
      </c>
      <c r="H28" s="38" t="e">
        <f t="shared" ref="H28" si="2">G28/100</f>
        <v>#DIV/0!</v>
      </c>
    </row>
    <row r="29" spans="1:8" ht="21" customHeight="1">
      <c r="A29" s="61" t="s">
        <v>4</v>
      </c>
      <c r="B29" s="62"/>
      <c r="C29" s="63">
        <f>C31+C35+C37+C40+C45+C43</f>
        <v>7870.1</v>
      </c>
      <c r="D29" s="63">
        <f>D31+D35+D37+D40+D45+D43</f>
        <v>16807.300000000003</v>
      </c>
      <c r="E29" s="63">
        <f>E31+E35+E37+E40+E45+E43</f>
        <v>3400.8</v>
      </c>
      <c r="F29" s="56">
        <f t="shared" si="0"/>
        <v>20.234064959868626</v>
      </c>
      <c r="G29" s="63">
        <f t="shared" ref="G29:G46" si="3">E29/C29*100</f>
        <v>43.211649153123851</v>
      </c>
      <c r="H29" s="38"/>
    </row>
    <row r="30" spans="1:8">
      <c r="A30" s="30" t="s">
        <v>3</v>
      </c>
      <c r="B30" s="31"/>
      <c r="C30" s="20"/>
      <c r="D30" s="20"/>
      <c r="E30" s="20"/>
      <c r="F30" s="23"/>
      <c r="G30" s="29"/>
      <c r="H30" s="38"/>
    </row>
    <row r="31" spans="1:8" ht="15" customHeight="1">
      <c r="A31" s="53" t="s">
        <v>5</v>
      </c>
      <c r="B31" s="59" t="s">
        <v>6</v>
      </c>
      <c r="C31" s="51">
        <f>C32+C33+C34</f>
        <v>1194.7</v>
      </c>
      <c r="D31" s="51">
        <f>D32+D33+D34</f>
        <v>3305.3</v>
      </c>
      <c r="E31" s="51">
        <f t="shared" ref="E31" si="4">E32+E33+E34</f>
        <v>1643.7</v>
      </c>
      <c r="F31" s="51">
        <f t="shared" si="0"/>
        <v>49.729222763440532</v>
      </c>
      <c r="G31" s="60">
        <f t="shared" si="3"/>
        <v>137.5826567339081</v>
      </c>
      <c r="H31" s="38"/>
    </row>
    <row r="32" spans="1:8" ht="57" customHeight="1">
      <c r="A32" s="30" t="s">
        <v>7</v>
      </c>
      <c r="B32" s="33" t="s">
        <v>8</v>
      </c>
      <c r="C32" s="23">
        <v>1190.3</v>
      </c>
      <c r="D32" s="40">
        <v>3243.3</v>
      </c>
      <c r="E32" s="23">
        <v>1588.8</v>
      </c>
      <c r="F32" s="23">
        <f t="shared" si="0"/>
        <v>48.987142725002307</v>
      </c>
      <c r="G32" s="39">
        <f t="shared" si="3"/>
        <v>133.47895488532302</v>
      </c>
      <c r="H32" s="38"/>
    </row>
    <row r="33" spans="1:8" ht="14.25" customHeight="1">
      <c r="A33" s="30" t="s">
        <v>71</v>
      </c>
      <c r="B33" s="33" t="s">
        <v>72</v>
      </c>
      <c r="C33" s="23"/>
      <c r="D33" s="40">
        <v>5</v>
      </c>
      <c r="E33" s="23">
        <v>0</v>
      </c>
      <c r="F33" s="23">
        <f t="shared" si="0"/>
        <v>0</v>
      </c>
      <c r="G33" s="39">
        <v>0</v>
      </c>
      <c r="H33" s="38"/>
    </row>
    <row r="34" spans="1:8" ht="27.75" customHeight="1">
      <c r="A34" s="30" t="s">
        <v>9</v>
      </c>
      <c r="B34" s="32" t="s">
        <v>10</v>
      </c>
      <c r="C34" s="23">
        <v>4.4000000000000004</v>
      </c>
      <c r="D34" s="23">
        <v>57</v>
      </c>
      <c r="E34" s="23">
        <v>54.9</v>
      </c>
      <c r="F34" s="23">
        <f t="shared" si="0"/>
        <v>96.315789473684205</v>
      </c>
      <c r="G34" s="39" t="s">
        <v>113</v>
      </c>
      <c r="H34" s="38"/>
    </row>
    <row r="35" spans="1:8" ht="18" customHeight="1">
      <c r="A35" s="53" t="s">
        <v>11</v>
      </c>
      <c r="B35" s="59" t="s">
        <v>12</v>
      </c>
      <c r="C35" s="51">
        <f t="shared" ref="C35:E35" si="5">C36</f>
        <v>63.7</v>
      </c>
      <c r="D35" s="51">
        <f t="shared" si="5"/>
        <v>164.6</v>
      </c>
      <c r="E35" s="51">
        <f t="shared" si="5"/>
        <v>65.5</v>
      </c>
      <c r="F35" s="51">
        <f t="shared" si="0"/>
        <v>39.793438639125156</v>
      </c>
      <c r="G35" s="60">
        <f t="shared" si="3"/>
        <v>102.82574568288854</v>
      </c>
      <c r="H35" s="38"/>
    </row>
    <row r="36" spans="1:8" ht="27.75" customHeight="1">
      <c r="A36" s="30" t="s">
        <v>13</v>
      </c>
      <c r="B36" s="32" t="s">
        <v>14</v>
      </c>
      <c r="C36" s="23">
        <v>63.7</v>
      </c>
      <c r="D36" s="23">
        <v>164.6</v>
      </c>
      <c r="E36" s="23">
        <v>65.5</v>
      </c>
      <c r="F36" s="23">
        <f t="shared" si="0"/>
        <v>39.793438639125156</v>
      </c>
      <c r="G36" s="39">
        <f t="shared" si="3"/>
        <v>102.82574568288854</v>
      </c>
      <c r="H36" s="38"/>
    </row>
    <row r="37" spans="1:8" ht="18.75" customHeight="1">
      <c r="A37" s="53" t="s">
        <v>15</v>
      </c>
      <c r="B37" s="59" t="s">
        <v>16</v>
      </c>
      <c r="C37" s="51">
        <f>C38+C39</f>
        <v>6060.7</v>
      </c>
      <c r="D37" s="51">
        <f t="shared" ref="D37:E37" si="6">D38+D39</f>
        <v>9331.2000000000007</v>
      </c>
      <c r="E37" s="51">
        <f t="shared" si="6"/>
        <v>168</v>
      </c>
      <c r="F37" s="51">
        <f t="shared" si="0"/>
        <v>1.8004115226337447</v>
      </c>
      <c r="G37" s="60">
        <f t="shared" si="3"/>
        <v>2.7719570346659625</v>
      </c>
      <c r="H37" s="38"/>
    </row>
    <row r="38" spans="1:8" ht="29.25" customHeight="1">
      <c r="A38" s="30" t="s">
        <v>17</v>
      </c>
      <c r="B38" s="32" t="s">
        <v>18</v>
      </c>
      <c r="C38" s="23">
        <v>5930.2</v>
      </c>
      <c r="D38" s="23">
        <v>9331.2000000000007</v>
      </c>
      <c r="E38" s="23">
        <v>168</v>
      </c>
      <c r="F38" s="23">
        <f t="shared" si="0"/>
        <v>1.8004115226337447</v>
      </c>
      <c r="G38" s="39">
        <f t="shared" si="3"/>
        <v>2.8329567299585174</v>
      </c>
      <c r="H38" s="38"/>
    </row>
    <row r="39" spans="1:8" ht="30.75" customHeight="1">
      <c r="A39" s="43" t="s">
        <v>19</v>
      </c>
      <c r="B39" s="44" t="s">
        <v>20</v>
      </c>
      <c r="C39" s="45">
        <v>130.5</v>
      </c>
      <c r="D39" s="45">
        <v>0</v>
      </c>
      <c r="E39" s="45">
        <v>0</v>
      </c>
      <c r="F39" s="23">
        <v>0</v>
      </c>
      <c r="G39" s="39">
        <f t="shared" si="3"/>
        <v>0</v>
      </c>
      <c r="H39" s="38"/>
    </row>
    <row r="40" spans="1:8" ht="29.25" customHeight="1">
      <c r="A40" s="53" t="s">
        <v>21</v>
      </c>
      <c r="B40" s="59" t="s">
        <v>22</v>
      </c>
      <c r="C40" s="51">
        <f>C42+C41</f>
        <v>18.3</v>
      </c>
      <c r="D40" s="51">
        <f t="shared" ref="D40:E40" si="7">D42+D41</f>
        <v>2268.7000000000003</v>
      </c>
      <c r="E40" s="51">
        <f t="shared" si="7"/>
        <v>865.8</v>
      </c>
      <c r="F40" s="51">
        <f t="shared" si="0"/>
        <v>38.162824525058397</v>
      </c>
      <c r="G40" s="60" t="s">
        <v>106</v>
      </c>
      <c r="H40" s="38"/>
    </row>
    <row r="41" spans="1:8" s="12" customFormat="1" ht="29.25" customHeight="1">
      <c r="A41" s="30" t="s">
        <v>101</v>
      </c>
      <c r="B41" s="32" t="s">
        <v>100</v>
      </c>
      <c r="C41" s="23">
        <v>0</v>
      </c>
      <c r="D41" s="23">
        <v>1979.4</v>
      </c>
      <c r="E41" s="23">
        <v>637.6</v>
      </c>
      <c r="F41" s="23">
        <f t="shared" si="0"/>
        <v>32.211781347883196</v>
      </c>
      <c r="G41" s="39" t="e">
        <f t="shared" si="3"/>
        <v>#DIV/0!</v>
      </c>
      <c r="H41" s="38"/>
    </row>
    <row r="42" spans="1:8" ht="18" customHeight="1">
      <c r="A42" s="30" t="s">
        <v>23</v>
      </c>
      <c r="B42" s="32" t="s">
        <v>24</v>
      </c>
      <c r="C42" s="23">
        <v>18.3</v>
      </c>
      <c r="D42" s="23">
        <v>289.3</v>
      </c>
      <c r="E42" s="23">
        <v>228.2</v>
      </c>
      <c r="F42" s="23">
        <f t="shared" si="0"/>
        <v>78.880055305910815</v>
      </c>
      <c r="G42" s="39">
        <f t="shared" si="3"/>
        <v>1246.9945355191255</v>
      </c>
      <c r="H42" s="38"/>
    </row>
    <row r="43" spans="1:8" s="12" customFormat="1" ht="18" customHeight="1">
      <c r="A43" s="53" t="s">
        <v>102</v>
      </c>
      <c r="B43" s="59" t="s">
        <v>104</v>
      </c>
      <c r="C43" s="51">
        <f>C44</f>
        <v>0</v>
      </c>
      <c r="D43" s="51">
        <f t="shared" ref="D43:E43" si="8">D44</f>
        <v>4.5</v>
      </c>
      <c r="E43" s="51">
        <f t="shared" si="8"/>
        <v>4.5</v>
      </c>
      <c r="F43" s="51">
        <f t="shared" si="0"/>
        <v>100</v>
      </c>
      <c r="G43" s="60">
        <v>0</v>
      </c>
      <c r="H43" s="38"/>
    </row>
    <row r="44" spans="1:8" s="12" customFormat="1" ht="18" customHeight="1">
      <c r="A44" s="30" t="s">
        <v>103</v>
      </c>
      <c r="B44" s="32" t="s">
        <v>105</v>
      </c>
      <c r="C44" s="23">
        <v>0</v>
      </c>
      <c r="D44" s="23">
        <v>4.5</v>
      </c>
      <c r="E44" s="23">
        <v>4.5</v>
      </c>
      <c r="F44" s="23">
        <f t="shared" si="0"/>
        <v>100</v>
      </c>
      <c r="G44" s="39">
        <v>0</v>
      </c>
      <c r="H44" s="38"/>
    </row>
    <row r="45" spans="1:8" ht="18" customHeight="1">
      <c r="A45" s="53" t="s">
        <v>74</v>
      </c>
      <c r="B45" s="59" t="s">
        <v>25</v>
      </c>
      <c r="C45" s="51">
        <f t="shared" ref="C45:E45" si="9">C46</f>
        <v>532.70000000000005</v>
      </c>
      <c r="D45" s="51">
        <f t="shared" si="9"/>
        <v>1733</v>
      </c>
      <c r="E45" s="51">
        <f t="shared" si="9"/>
        <v>653.29999999999995</v>
      </c>
      <c r="F45" s="51">
        <f t="shared" si="0"/>
        <v>37.697634160415461</v>
      </c>
      <c r="G45" s="60">
        <f t="shared" si="3"/>
        <v>122.6393842688192</v>
      </c>
      <c r="H45" s="38"/>
    </row>
    <row r="46" spans="1:8" ht="18" customHeight="1">
      <c r="A46" s="30" t="s">
        <v>26</v>
      </c>
      <c r="B46" s="32" t="s">
        <v>27</v>
      </c>
      <c r="C46" s="23">
        <v>532.70000000000005</v>
      </c>
      <c r="D46" s="23">
        <v>1733</v>
      </c>
      <c r="E46" s="23">
        <v>653.29999999999995</v>
      </c>
      <c r="F46" s="23">
        <f t="shared" si="0"/>
        <v>37.697634160415461</v>
      </c>
      <c r="G46" s="39">
        <f t="shared" si="3"/>
        <v>122.6393842688192</v>
      </c>
      <c r="H46" s="38"/>
    </row>
    <row r="47" spans="1:8" ht="29.25" customHeight="1">
      <c r="A47" s="30" t="s">
        <v>28</v>
      </c>
      <c r="B47" s="32"/>
      <c r="C47" s="23">
        <f>C5-C29</f>
        <v>23.699999999999818</v>
      </c>
      <c r="D47" s="23">
        <f>D5-D29</f>
        <v>-2640.9000000000033</v>
      </c>
      <c r="E47" s="23">
        <f>E5-E29</f>
        <v>1084.8000000000002</v>
      </c>
      <c r="F47" s="23"/>
      <c r="G47" s="23"/>
    </row>
    <row r="48" spans="1:8" ht="25.5">
      <c r="A48" s="31" t="s">
        <v>29</v>
      </c>
      <c r="B48" s="34"/>
      <c r="C48" s="20">
        <f t="shared" ref="C48" si="10">C50</f>
        <v>-23.699999999999818</v>
      </c>
      <c r="D48" s="20">
        <f t="shared" ref="D48:E48" si="11">D50</f>
        <v>2640.8999999999996</v>
      </c>
      <c r="E48" s="20">
        <f t="shared" si="11"/>
        <v>-1084.8000000000002</v>
      </c>
      <c r="F48" s="20"/>
      <c r="G48" s="20"/>
    </row>
    <row r="49" spans="1:7">
      <c r="A49" s="30" t="s">
        <v>3</v>
      </c>
      <c r="B49" s="32"/>
      <c r="C49" s="23"/>
      <c r="D49" s="23"/>
      <c r="E49" s="23"/>
      <c r="F49" s="23"/>
      <c r="G49" s="23"/>
    </row>
    <row r="50" spans="1:7" ht="28.5" customHeight="1">
      <c r="A50" s="30" t="s">
        <v>30</v>
      </c>
      <c r="B50" s="32" t="s">
        <v>31</v>
      </c>
      <c r="C50" s="23">
        <f t="shared" ref="C50" si="12">C51+C52</f>
        <v>-23.699999999999818</v>
      </c>
      <c r="D50" s="23">
        <f t="shared" ref="D50:E50" si="13">D51+D52</f>
        <v>2640.8999999999996</v>
      </c>
      <c r="E50" s="23">
        <f t="shared" si="13"/>
        <v>-1084.8000000000002</v>
      </c>
      <c r="F50" s="23"/>
      <c r="G50" s="23"/>
    </row>
    <row r="51" spans="1:7" ht="28.5" customHeight="1">
      <c r="A51" s="46" t="s">
        <v>32</v>
      </c>
      <c r="B51" s="47" t="s">
        <v>33</v>
      </c>
      <c r="C51" s="39">
        <v>-7986.2</v>
      </c>
      <c r="D51" s="39">
        <v>-14166.4</v>
      </c>
      <c r="E51" s="39">
        <v>-4592.5</v>
      </c>
      <c r="F51" s="39"/>
      <c r="G51" s="39"/>
    </row>
    <row r="52" spans="1:7" ht="33" customHeight="1">
      <c r="A52" s="30" t="s">
        <v>34</v>
      </c>
      <c r="B52" s="32" t="s">
        <v>35</v>
      </c>
      <c r="C52" s="23">
        <v>7962.5</v>
      </c>
      <c r="D52" s="23">
        <v>16807.3</v>
      </c>
      <c r="E52" s="23">
        <v>3507.7</v>
      </c>
      <c r="F52" s="23"/>
      <c r="G52" s="23"/>
    </row>
    <row r="53" spans="1:7">
      <c r="A53" s="17"/>
      <c r="B53" s="17"/>
      <c r="C53" s="17"/>
      <c r="D53" s="17"/>
      <c r="E53" s="17"/>
      <c r="F53" s="17"/>
      <c r="G53" s="17"/>
    </row>
    <row r="54" spans="1:7">
      <c r="A54" s="17"/>
      <c r="B54" s="17"/>
      <c r="C54" s="17"/>
      <c r="D54" s="17"/>
      <c r="E54" s="17"/>
      <c r="F54" s="17"/>
      <c r="G54" s="17"/>
    </row>
    <row r="55" spans="1:7">
      <c r="A55" s="17"/>
      <c r="B55" s="17"/>
      <c r="C55" s="17"/>
      <c r="D55" s="17"/>
      <c r="E55" s="17"/>
      <c r="F55" s="17"/>
      <c r="G55" s="17"/>
    </row>
    <row r="56" spans="1:7">
      <c r="A56" s="64" t="s">
        <v>41</v>
      </c>
      <c r="B56" s="64"/>
      <c r="C56" s="64"/>
      <c r="D56" s="64"/>
      <c r="E56" s="64"/>
      <c r="F56" s="64"/>
      <c r="G56" s="64"/>
    </row>
    <row r="57" spans="1:7">
      <c r="A57" s="17"/>
      <c r="B57" s="17"/>
      <c r="C57" s="17"/>
      <c r="D57" s="17"/>
      <c r="E57" s="17"/>
      <c r="F57" s="17"/>
      <c r="G57" s="17"/>
    </row>
  </sheetData>
  <mergeCells count="2">
    <mergeCell ref="A56:G56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E6" sqref="E6"/>
    </sheetView>
  </sheetViews>
  <sheetFormatPr defaultRowHeight="15"/>
  <cols>
    <col min="1" max="1" width="22.28515625" style="1" customWidth="1"/>
    <col min="2" max="2" width="15.7109375" style="1" customWidth="1"/>
    <col min="3" max="3" width="13.42578125" style="1" customWidth="1"/>
    <col min="4" max="4" width="17.7109375" style="1" customWidth="1"/>
    <col min="5" max="5" width="13" style="1" customWidth="1"/>
    <col min="6" max="6" width="13.5703125" style="1" customWidth="1"/>
    <col min="7" max="7" width="13.140625" style="1" customWidth="1"/>
    <col min="8" max="16384" width="9.140625" style="1"/>
  </cols>
  <sheetData>
    <row r="1" spans="1:7">
      <c r="A1" s="3"/>
      <c r="B1" s="3"/>
      <c r="C1" s="3"/>
      <c r="D1" s="3"/>
      <c r="E1" s="3"/>
      <c r="F1" s="3"/>
      <c r="G1" s="3"/>
    </row>
    <row r="2" spans="1:7" ht="96" customHeight="1">
      <c r="A2" s="65" t="s">
        <v>91</v>
      </c>
      <c r="B2" s="64"/>
      <c r="C2" s="64"/>
      <c r="D2" s="64"/>
      <c r="E2" s="64"/>
      <c r="F2" s="64"/>
      <c r="G2" s="64"/>
    </row>
    <row r="3" spans="1:7">
      <c r="A3" s="3"/>
      <c r="B3" s="3"/>
      <c r="C3" s="3"/>
      <c r="D3" s="3"/>
      <c r="E3" s="3"/>
      <c r="F3" s="3"/>
      <c r="G3" s="4"/>
    </row>
    <row r="4" spans="1:7" ht="73.5" customHeight="1">
      <c r="A4" s="7" t="s">
        <v>36</v>
      </c>
      <c r="B4" s="7" t="s">
        <v>37</v>
      </c>
      <c r="C4" s="7" t="s">
        <v>92</v>
      </c>
      <c r="D4" s="7" t="s">
        <v>93</v>
      </c>
      <c r="E4" s="7" t="s">
        <v>94</v>
      </c>
      <c r="F4" s="7" t="s">
        <v>87</v>
      </c>
      <c r="G4" s="7" t="s">
        <v>88</v>
      </c>
    </row>
    <row r="5" spans="1:7" ht="50.25" customHeight="1">
      <c r="A5" s="8" t="s">
        <v>38</v>
      </c>
      <c r="B5" s="11">
        <v>4.5</v>
      </c>
      <c r="C5" s="9">
        <v>873</v>
      </c>
      <c r="D5" s="9">
        <v>2400.1999999999998</v>
      </c>
      <c r="E5" s="9">
        <v>1103.2</v>
      </c>
      <c r="F5" s="9">
        <f>E5/D5*100</f>
        <v>45.962836430297486</v>
      </c>
      <c r="G5" s="9">
        <f>E5/C5*100</f>
        <v>126.36884306987399</v>
      </c>
    </row>
    <row r="6" spans="1:7" ht="60" customHeight="1">
      <c r="A6" s="10" t="s">
        <v>39</v>
      </c>
      <c r="B6" s="11">
        <v>2</v>
      </c>
      <c r="C6" s="9">
        <v>444.4</v>
      </c>
      <c r="D6" s="9">
        <v>1207.9000000000001</v>
      </c>
      <c r="E6" s="9">
        <v>503.8</v>
      </c>
      <c r="F6" s="9">
        <f>E6/D6*100</f>
        <v>41.708750724397717</v>
      </c>
      <c r="G6" s="9">
        <f>E6/C6*100</f>
        <v>113.36633663366338</v>
      </c>
    </row>
    <row r="7" spans="1:7" ht="52.5" customHeight="1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64" t="s">
        <v>41</v>
      </c>
      <c r="B10" s="64"/>
      <c r="C10" s="64"/>
      <c r="D10" s="64"/>
      <c r="E10" s="64"/>
      <c r="F10" s="64"/>
      <c r="G10" s="64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B6" sqref="B6"/>
    </sheetView>
  </sheetViews>
  <sheetFormatPr defaultRowHeight="15"/>
  <cols>
    <col min="1" max="1" width="31.4257812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3" style="1" customWidth="1"/>
    <col min="6" max="6" width="13.42578125" style="1" customWidth="1"/>
    <col min="7" max="16384" width="9.140625" style="1"/>
  </cols>
  <sheetData>
    <row r="1" spans="1:6">
      <c r="A1" s="3"/>
      <c r="B1" s="3"/>
      <c r="C1" s="3"/>
      <c r="D1" s="3"/>
      <c r="E1" s="3"/>
      <c r="F1" s="3"/>
    </row>
    <row r="2" spans="1:6" ht="96" customHeight="1">
      <c r="A2" s="65" t="s">
        <v>95</v>
      </c>
      <c r="B2" s="64"/>
      <c r="C2" s="64"/>
      <c r="D2" s="64"/>
      <c r="E2" s="64"/>
      <c r="F2" s="64"/>
    </row>
    <row r="3" spans="1:6">
      <c r="A3" s="3"/>
      <c r="B3" s="3"/>
      <c r="C3" s="3"/>
      <c r="D3" s="3"/>
      <c r="E3" s="3"/>
      <c r="F3" s="4"/>
    </row>
    <row r="4" spans="1:6" ht="72.75" customHeight="1">
      <c r="A4" s="5" t="s">
        <v>68</v>
      </c>
      <c r="B4" s="16" t="s">
        <v>92</v>
      </c>
      <c r="C4" s="16" t="s">
        <v>93</v>
      </c>
      <c r="D4" s="16" t="s">
        <v>94</v>
      </c>
      <c r="E4" s="19" t="s">
        <v>87</v>
      </c>
      <c r="F4" s="19" t="s">
        <v>88</v>
      </c>
    </row>
    <row r="5" spans="1:6" ht="84.75" customHeight="1">
      <c r="A5" s="13" t="s">
        <v>75</v>
      </c>
      <c r="B5" s="35">
        <v>0</v>
      </c>
      <c r="C5" s="35">
        <v>2</v>
      </c>
      <c r="D5" s="35">
        <v>0</v>
      </c>
      <c r="E5" s="35">
        <f t="shared" ref="E5:E9" si="0">D5/C5*100</f>
        <v>0</v>
      </c>
      <c r="F5" s="23">
        <v>0</v>
      </c>
    </row>
    <row r="6" spans="1:6" ht="83.25" customHeight="1">
      <c r="A6" s="14" t="s">
        <v>73</v>
      </c>
      <c r="B6" s="35">
        <v>18.3</v>
      </c>
      <c r="C6" s="35">
        <v>289.3</v>
      </c>
      <c r="D6" s="35">
        <v>228.2</v>
      </c>
      <c r="E6" s="35">
        <f t="shared" si="0"/>
        <v>78.880055305910815</v>
      </c>
      <c r="F6" s="23" t="s">
        <v>108</v>
      </c>
    </row>
    <row r="7" spans="1:6" ht="101.25" customHeight="1">
      <c r="A7" s="15" t="s">
        <v>90</v>
      </c>
      <c r="B7" s="35">
        <v>5930.2</v>
      </c>
      <c r="C7" s="35">
        <v>9331.2000000000007</v>
      </c>
      <c r="D7" s="35">
        <v>168</v>
      </c>
      <c r="E7" s="35">
        <f t="shared" si="0"/>
        <v>1.8004115226337447</v>
      </c>
      <c r="F7" s="23">
        <f t="shared" ref="F6:F9" si="1">D7/B7*100</f>
        <v>2.8329567299585174</v>
      </c>
    </row>
    <row r="8" spans="1:6" s="12" customFormat="1" ht="72" customHeight="1">
      <c r="A8" s="15" t="s">
        <v>85</v>
      </c>
      <c r="B8" s="35">
        <v>532.70000000000005</v>
      </c>
      <c r="C8" s="35">
        <v>1733</v>
      </c>
      <c r="D8" s="35">
        <v>653.29999999999995</v>
      </c>
      <c r="E8" s="35">
        <f t="shared" si="0"/>
        <v>37.697634160415461</v>
      </c>
      <c r="F8" s="23">
        <f t="shared" si="1"/>
        <v>122.6393842688192</v>
      </c>
    </row>
    <row r="9" spans="1:6" ht="20.25" customHeight="1">
      <c r="A9" s="6" t="s">
        <v>69</v>
      </c>
      <c r="B9" s="36">
        <f t="shared" ref="B9" si="2">B6+B7+B5+B8</f>
        <v>6481.2</v>
      </c>
      <c r="C9" s="36">
        <f t="shared" ref="C9:D9" si="3">C6+C7+C5+C8</f>
        <v>11355.5</v>
      </c>
      <c r="D9" s="36">
        <f t="shared" si="3"/>
        <v>1049.5</v>
      </c>
      <c r="E9" s="36">
        <f t="shared" si="0"/>
        <v>9.2422174276782183</v>
      </c>
      <c r="F9" s="20">
        <f t="shared" si="1"/>
        <v>16.192988952663086</v>
      </c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64" t="s">
        <v>70</v>
      </c>
      <c r="B13" s="64"/>
      <c r="C13" s="64"/>
      <c r="D13" s="64"/>
      <c r="E13" s="64"/>
      <c r="F13" s="64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</sheetData>
  <mergeCells count="2">
    <mergeCell ref="A2:F2"/>
    <mergeCell ref="A13:F1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2025-07-30T10:03:08Z</cp:lastPrinted>
  <dcterms:created xsi:type="dcterms:W3CDTF">2017-04-17T10:25:39Z</dcterms:created>
  <dcterms:modified xsi:type="dcterms:W3CDTF">2025-07-30T10:03:10Z</dcterms:modified>
</cp:coreProperties>
</file>