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370" yWindow="0" windowWidth="14460" windowHeight="12270" activeTab="2"/>
  </bookViews>
  <sheets>
    <sheet name="таблица 1" sheetId="1" r:id="rId1"/>
    <sheet name="таблица 2" sheetId="2" r:id="rId2"/>
    <sheet name="таблица 3" sheetId="3" r:id="rId3"/>
  </sheets>
  <definedNames>
    <definedName name="_GoBack" localSheetId="0">'таблица 1'!#REF!</definedName>
  </definedNames>
  <calcPr calcId="125725"/>
</workbook>
</file>

<file path=xl/calcChain.xml><?xml version="1.0" encoding="utf-8"?>
<calcChain xmlns="http://schemas.openxmlformats.org/spreadsheetml/2006/main">
  <c r="F5" i="3"/>
  <c r="D29" i="1"/>
  <c r="E29"/>
  <c r="C29"/>
  <c r="G30"/>
  <c r="G33"/>
  <c r="G42"/>
  <c r="F30"/>
  <c r="F31"/>
  <c r="F33"/>
  <c r="F35"/>
  <c r="F36"/>
  <c r="F38"/>
  <c r="F40"/>
  <c r="F42"/>
  <c r="D41"/>
  <c r="D39"/>
  <c r="E39"/>
  <c r="C39"/>
  <c r="C8" i="3"/>
  <c r="D8"/>
  <c r="B8"/>
  <c r="D37" i="1"/>
  <c r="E37"/>
  <c r="F37" s="1"/>
  <c r="C37"/>
  <c r="C7"/>
  <c r="C18"/>
  <c r="F39" l="1"/>
  <c r="C5"/>
  <c r="F6" i="3" l="1"/>
  <c r="E41" i="1"/>
  <c r="D34"/>
  <c r="E34"/>
  <c r="D32"/>
  <c r="E32"/>
  <c r="C34"/>
  <c r="C32"/>
  <c r="C41"/>
  <c r="E7" i="3"/>
  <c r="E5"/>
  <c r="E6"/>
  <c r="E27" i="1" l="1"/>
  <c r="F29"/>
  <c r="G29"/>
  <c r="F34"/>
  <c r="G32"/>
  <c r="F32"/>
  <c r="F41"/>
  <c r="G41"/>
  <c r="C27"/>
  <c r="D27"/>
  <c r="F27" l="1"/>
  <c r="C46"/>
  <c r="C44" s="1"/>
  <c r="E8" i="3" l="1"/>
  <c r="C43" i="1"/>
  <c r="D43" l="1"/>
  <c r="E43"/>
  <c r="D46"/>
  <c r="D44" s="1"/>
  <c r="E46"/>
  <c r="E44" s="1"/>
  <c r="G6" i="2" l="1"/>
  <c r="F6"/>
  <c r="G5"/>
  <c r="F5"/>
</calcChain>
</file>

<file path=xl/sharedStrings.xml><?xml version="1.0" encoding="utf-8"?>
<sst xmlns="http://schemas.openxmlformats.org/spreadsheetml/2006/main" count="118" uniqueCount="103">
  <si>
    <t>Наименование показателя</t>
  </si>
  <si>
    <t>Код бюджетной классификации</t>
  </si>
  <si>
    <t>Доходы бюджета, всего</t>
  </si>
  <si>
    <t>в том числе</t>
  </si>
  <si>
    <t>Расходы бюджета, всего</t>
  </si>
  <si>
    <t>Общегосударственные вопросы</t>
  </si>
  <si>
    <t>00 0100 0000000000 000</t>
  </si>
  <si>
    <t>Функционирование высшего должностного лица субъекта Российской Федерации и муниципального образования</t>
  </si>
  <si>
    <t>00 0104 0000000000 000</t>
  </si>
  <si>
    <t>Другие общегосударственные вопросы</t>
  </si>
  <si>
    <t>00 0113 0000000000 000</t>
  </si>
  <si>
    <t xml:space="preserve">Национальная оборона </t>
  </si>
  <si>
    <t>00 0200 0000000000 000</t>
  </si>
  <si>
    <t>Мобилизационная и вневойсковая подготовка</t>
  </si>
  <si>
    <t>00 0203 0000000000 000</t>
  </si>
  <si>
    <t>Национальная экономика</t>
  </si>
  <si>
    <t>00 0400 0000000000 000</t>
  </si>
  <si>
    <t>Дорожное хозяйство (дорожные фонды)</t>
  </si>
  <si>
    <t>00 0409 0000000000 000</t>
  </si>
  <si>
    <t>Другие вопросы в области национальной экономики</t>
  </si>
  <si>
    <t>00 0412 0000000000 000</t>
  </si>
  <si>
    <t>Жилищно-коммунальное хозяйство</t>
  </si>
  <si>
    <t>00 0500 0000000000 000</t>
  </si>
  <si>
    <t>Благоустройство</t>
  </si>
  <si>
    <t>00 0503 0000000000 000</t>
  </si>
  <si>
    <t>00 0800 0000000000 000</t>
  </si>
  <si>
    <t>Культура</t>
  </si>
  <si>
    <t>00 0801 0000000000 000</t>
  </si>
  <si>
    <t>Результат исполнения бюджета (дефицит “+”, профицит “–“)</t>
  </si>
  <si>
    <t>Источники финансирования, всего</t>
  </si>
  <si>
    <t>Изменение остатков средств на счетах по учету средств бюджета</t>
  </si>
  <si>
    <t>00 0105 0000000000 000</t>
  </si>
  <si>
    <t xml:space="preserve">Увеличение прочих остатков денежных средств бюджета </t>
  </si>
  <si>
    <t>00 0105 0201100000 510</t>
  </si>
  <si>
    <t xml:space="preserve">Уменьшение прочих остатков денежных средств бюджета </t>
  </si>
  <si>
    <t>00 0105 0201100000 610</t>
  </si>
  <si>
    <t>Наименование категории</t>
  </si>
  <si>
    <t>Среднесписочная численность работников (человек)</t>
  </si>
  <si>
    <t>Муниципальные служащие органов местного самоуправления</t>
  </si>
  <si>
    <t>Работники муниципальных учреждений</t>
  </si>
  <si>
    <t>тыс. руб.</t>
  </si>
  <si>
    <t>Начальник финансового управления                                                                     Е.А. Малышева</t>
  </si>
  <si>
    <t xml:space="preserve">Налоговые и неналоговые доходы </t>
  </si>
  <si>
    <t>Налоги на прибыль, доходы</t>
  </si>
  <si>
    <t>Налог  на доходы физических лиц</t>
  </si>
  <si>
    <t>10102000010000110</t>
  </si>
  <si>
    <t>Налоги на совокупный доход</t>
  </si>
  <si>
    <t>Единый сельскохозяйственный налог</t>
  </si>
  <si>
    <t>10503000010000110</t>
  </si>
  <si>
    <t>Налоги на имущество</t>
  </si>
  <si>
    <t>Налог на имущество физических лиц</t>
  </si>
  <si>
    <t>10601000000000110</t>
  </si>
  <si>
    <t>Земельный налог</t>
  </si>
  <si>
    <t>Государственная пошлина</t>
  </si>
  <si>
    <t>Безвозмездные поступления от других бюджетов бюджетной системы Российской Федерации</t>
  </si>
  <si>
    <t>20200000000000151</t>
  </si>
  <si>
    <t>Дотации бюджетам субъектов Российской Федерации и муниципальных образований , в том числе: </t>
  </si>
  <si>
    <t>20210000000000151</t>
  </si>
  <si>
    <t xml:space="preserve">Дотация  на выравнивание бюджетной обеспеченности поселений за счет средств областного бюджета  </t>
  </si>
  <si>
    <t>Дотация на выравнивание бюджетной обеспеченности поселений за счет средств местного бюджета из районного фонда финансовой поддержки поселений</t>
  </si>
  <si>
    <t>Субвенции бюджетам субъектов Российской Федерации и муниципальных образований, в том числе:</t>
  </si>
  <si>
    <t>20230000000000151</t>
  </si>
  <si>
    <t>Субвенция  бюджетам поселений на осуществление  первичного воинского учета на территориях, где отсутствуют военные комиссариаты</t>
  </si>
  <si>
    <t>20235118100000151</t>
  </si>
  <si>
    <t>Иные межбюджетные трансферты</t>
  </si>
  <si>
    <t>20240000000000151</t>
  </si>
  <si>
    <t>Прочие межбюджетные трансферты, передаваемые бюджетам поселений</t>
  </si>
  <si>
    <t>20249999100000151</t>
  </si>
  <si>
    <t>Наименование муниципальной программы</t>
  </si>
  <si>
    <t>ИТОГО:</t>
  </si>
  <si>
    <t>Начальник финансового управления                                                                                 Е.А. Малышева</t>
  </si>
  <si>
    <t>Муниципальная программа "Комплексное благоустройство территории Яковлевского муниципального образования Базарно-Карабулакского муниципального района"</t>
  </si>
  <si>
    <t>Муниципальная программа "Ремонт автомобильных дорог Яковлевского муниципального образования Базарно-Карабулакского муниципального района"</t>
  </si>
  <si>
    <t>Культура и кинематография</t>
  </si>
  <si>
    <t>Муниципальная программа "Обеспечение первичных мер пожарной безопасности Яковлевского муниципального образования Базарно-Карабулакского муниципального района"</t>
  </si>
  <si>
    <t>20216001100001151</t>
  </si>
  <si>
    <t>20216001100002151</t>
  </si>
  <si>
    <t>% исполнения плана                       2022 года</t>
  </si>
  <si>
    <t>% исполнения 2022 года к 2021 году</t>
  </si>
  <si>
    <t>Налоги на товары (работы, услуги) реализуемые на территории Российской Федерации</t>
  </si>
  <si>
    <t>20220000000000150</t>
  </si>
  <si>
    <t>Инициативные платежи</t>
  </si>
  <si>
    <t>св. 2,3 раза</t>
  </si>
  <si>
    <t xml:space="preserve">Сведения об исполнении бюджета Яковлевского муниципального образования                                                                                                           Базарно-Карабулакского муниципального района 
на 1 января 2023 года          
</t>
  </si>
  <si>
    <t>Исполнено на 1 января 2022 г. (тыс.руб)</t>
  </si>
  <si>
    <t>Утвержденные бюджетные назначения на           1 января 2023 г. (тыс.руб)</t>
  </si>
  <si>
    <t>Исполнено на 1 января 2023 г. (тыс.руб)</t>
  </si>
  <si>
    <t xml:space="preserve">Сведения
о численности муниципальных служащих органов местного самоуправления и работников муниципальных учреждений, и фактических затратах на их денежное содержание по Яковлевскому муниципальному образованию Базарно-Карабулакского муниципального района
на 1 января 2023 года     
</t>
  </si>
  <si>
    <t xml:space="preserve">Сведения                                                                                                                                                                                                                                      об исполнении бюджета Яковлевского муниципального образования                                                                                                                               Базарно-Карабулакского муниципального района                                                                                                                                                                                                    по расходам в разрезе муниципальных программ
на 1 января 2023 года     
</t>
  </si>
  <si>
    <t>Исполнено на               1 января 2023 г. (тыс.руб)</t>
  </si>
  <si>
    <t>00 0700 0000000000 000</t>
  </si>
  <si>
    <t>00 0705 0000000000 000</t>
  </si>
  <si>
    <t>Образование</t>
  </si>
  <si>
    <t>Профессиональная подготовка, переподготовка и повышение квалификации</t>
  </si>
  <si>
    <t>св. 2,6 раза</t>
  </si>
  <si>
    <t>св. 14,8 раза</t>
  </si>
  <si>
    <t>св. 16,5 раза</t>
  </si>
  <si>
    <t>св. 7,1 раза</t>
  </si>
  <si>
    <t>св. 8,0 раз</t>
  </si>
  <si>
    <t>св. 2,9 раза</t>
  </si>
  <si>
    <t>св. 4,4 раза</t>
  </si>
  <si>
    <t>св. 2,0 раз</t>
  </si>
  <si>
    <t xml:space="preserve"> Субсидии бюджетам сельских поселений области на осуществление дорожной деятельности в отношении автомобильных дорог общего пользования местного значения в границах населенных пунктов сельских поселений за счет средств областного дорожного фонда</t>
  </si>
</sst>
</file>

<file path=xl/styles.xml><?xml version="1.0" encoding="utf-8"?>
<styleSheet xmlns="http://schemas.openxmlformats.org/spreadsheetml/2006/main">
  <numFmts count="4">
    <numFmt numFmtId="164" formatCode="_-* #,##0.0\ _₽_-;\-* #,##0.0\ _₽_-;_-* &quot;-&quot;?\ _₽_-;_-@_-"/>
    <numFmt numFmtId="165" formatCode="000"/>
    <numFmt numFmtId="166" formatCode="#,##0.0_ ;\-#,##0.0\ "/>
    <numFmt numFmtId="167" formatCode="#,##0.0\ _₽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b/>
      <sz val="10"/>
      <color theme="1"/>
      <name val="PT Astra Serif"/>
      <family val="1"/>
      <charset val="204"/>
    </font>
    <font>
      <sz val="10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0"/>
      <color rgb="FF000000"/>
      <name val="PT Astra Serif"/>
      <family val="1"/>
      <charset val="204"/>
    </font>
    <font>
      <sz val="10"/>
      <name val="PT Astra Serif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48">
    <xf numFmtId="0" fontId="0" fillId="0" borderId="0" xfId="0"/>
    <xf numFmtId="0" fontId="1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right" vertical="center" wrapText="1"/>
    </xf>
    <xf numFmtId="37" fontId="9" fillId="0" borderId="1" xfId="0" applyNumberFormat="1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right" vertical="center" wrapText="1"/>
    </xf>
    <xf numFmtId="164" fontId="8" fillId="0" borderId="1" xfId="0" applyNumberFormat="1" applyFont="1" applyFill="1" applyBorder="1" applyAlignment="1">
      <alignment horizontal="right" vertical="center" wrapText="1"/>
    </xf>
    <xf numFmtId="1" fontId="10" fillId="0" borderId="1" xfId="0" applyNumberFormat="1" applyFont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right" vertical="center" wrapText="1"/>
    </xf>
    <xf numFmtId="49" fontId="10" fillId="0" borderId="1" xfId="0" applyNumberFormat="1" applyFont="1" applyBorder="1" applyAlignment="1">
      <alignment horizontal="right" vertical="center" wrapText="1"/>
    </xf>
    <xf numFmtId="49" fontId="10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right" vertical="top" wrapText="1"/>
    </xf>
    <xf numFmtId="0" fontId="10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166" fontId="8" fillId="0" borderId="1" xfId="0" applyNumberFormat="1" applyFont="1" applyFill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4" fontId="6" fillId="0" borderId="0" xfId="0" applyNumberFormat="1" applyFont="1"/>
    <xf numFmtId="164" fontId="1" fillId="0" borderId="0" xfId="0" applyNumberFormat="1" applyFont="1"/>
    <xf numFmtId="0" fontId="7" fillId="0" borderId="2" xfId="0" applyFont="1" applyBorder="1" applyAlignment="1">
      <alignment horizontal="center" vertical="top" wrapText="1"/>
    </xf>
    <xf numFmtId="0" fontId="8" fillId="0" borderId="0" xfId="0" applyFont="1"/>
    <xf numFmtId="0" fontId="8" fillId="0" borderId="0" xfId="0" applyFont="1" applyAlignment="1">
      <alignment horizontal="right"/>
    </xf>
    <xf numFmtId="165" fontId="11" fillId="0" borderId="3" xfId="1" applyNumberFormat="1" applyFont="1" applyFill="1" applyBorder="1" applyAlignment="1" applyProtection="1">
      <alignment wrapText="1"/>
      <protection hidden="1"/>
    </xf>
    <xf numFmtId="164" fontId="8" fillId="0" borderId="1" xfId="0" applyNumberFormat="1" applyFont="1" applyFill="1" applyBorder="1" applyAlignment="1">
      <alignment horizontal="center" vertical="center" wrapText="1"/>
    </xf>
    <xf numFmtId="165" fontId="11" fillId="0" borderId="1" xfId="3" applyNumberFormat="1" applyFont="1" applyFill="1" applyBorder="1" applyAlignment="1" applyProtection="1">
      <alignment wrapText="1"/>
      <protection hidden="1"/>
    </xf>
    <xf numFmtId="165" fontId="11" fillId="0" borderId="1" xfId="2" applyNumberFormat="1" applyFont="1" applyFill="1" applyBorder="1" applyAlignment="1" applyProtection="1">
      <alignment wrapText="1"/>
      <protection hidden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164" fontId="8" fillId="0" borderId="1" xfId="0" applyNumberFormat="1" applyFont="1" applyFill="1" applyBorder="1" applyAlignment="1">
      <alignment horizontal="right" vertical="center" wrapText="1"/>
    </xf>
    <xf numFmtId="166" fontId="8" fillId="0" borderId="1" xfId="0" applyNumberFormat="1" applyFont="1" applyFill="1" applyBorder="1" applyAlignment="1">
      <alignment horizontal="right" vertical="center" wrapText="1"/>
    </xf>
    <xf numFmtId="167" fontId="8" fillId="0" borderId="1" xfId="0" applyNumberFormat="1" applyFont="1" applyFill="1" applyBorder="1" applyAlignment="1">
      <alignment horizontal="right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0" fillId="0" borderId="1" xfId="0" applyFont="1" applyBorder="1" applyAlignment="1">
      <alignment vertical="top" wrapText="1"/>
    </xf>
    <xf numFmtId="9" fontId="10" fillId="0" borderId="1" xfId="4" applyFont="1" applyBorder="1" applyAlignment="1">
      <alignment vertical="top" wrapText="1"/>
    </xf>
  </cellXfs>
  <cellStyles count="8">
    <cellStyle name="Обычный" xfId="0" builtinId="0"/>
    <cellStyle name="Обычный 2" xfId="1"/>
    <cellStyle name="Обычный 2 2" xfId="2"/>
    <cellStyle name="Обычный 2 2 2" xfId="5"/>
    <cellStyle name="Обычный 2 3" xfId="3"/>
    <cellStyle name="Обычный 2 3 2" xfId="6"/>
    <cellStyle name="Обычный 2 4" xfId="7"/>
    <cellStyle name="Процентный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2"/>
  <sheetViews>
    <sheetView topLeftCell="A34" workbookViewId="0">
      <selection activeCell="A40" sqref="A40"/>
    </sheetView>
  </sheetViews>
  <sheetFormatPr defaultRowHeight="15"/>
  <cols>
    <col min="1" max="1" width="42.140625" style="2" customWidth="1"/>
    <col min="2" max="2" width="22.42578125" style="2" customWidth="1"/>
    <col min="3" max="3" width="12.7109375" style="2" customWidth="1"/>
    <col min="4" max="4" width="15" style="2" customWidth="1"/>
    <col min="5" max="5" width="11.5703125" style="2" customWidth="1"/>
    <col min="6" max="6" width="11.140625" style="2" customWidth="1"/>
    <col min="7" max="7" width="12.28515625" style="2" customWidth="1"/>
    <col min="8" max="16384" width="9.140625" style="2"/>
  </cols>
  <sheetData>
    <row r="2" spans="1:7" ht="58.5" customHeight="1">
      <c r="A2" s="43" t="s">
        <v>83</v>
      </c>
      <c r="B2" s="42"/>
      <c r="C2" s="42"/>
      <c r="D2" s="42"/>
      <c r="E2" s="42"/>
      <c r="F2" s="42"/>
      <c r="G2" s="42"/>
    </row>
    <row r="3" spans="1:7">
      <c r="G3" s="3" t="s">
        <v>40</v>
      </c>
    </row>
    <row r="4" spans="1:7" ht="70.5" customHeight="1">
      <c r="A4" s="4" t="s">
        <v>0</v>
      </c>
      <c r="B4" s="4" t="s">
        <v>1</v>
      </c>
      <c r="C4" s="4" t="s">
        <v>84</v>
      </c>
      <c r="D4" s="4" t="s">
        <v>85</v>
      </c>
      <c r="E4" s="4" t="s">
        <v>86</v>
      </c>
      <c r="F4" s="4" t="s">
        <v>77</v>
      </c>
      <c r="G4" s="4" t="s">
        <v>78</v>
      </c>
    </row>
    <row r="5" spans="1:7" ht="18" customHeight="1">
      <c r="A5" s="20" t="s">
        <v>2</v>
      </c>
      <c r="B5" s="5"/>
      <c r="C5" s="6">
        <f>C7+C18</f>
        <v>4337.3999999999996</v>
      </c>
      <c r="D5" s="36">
        <v>13241.800000000001</v>
      </c>
      <c r="E5" s="36">
        <v>12527.400000000001</v>
      </c>
      <c r="F5" s="36">
        <v>94.604963071485741</v>
      </c>
      <c r="G5" s="36" t="s">
        <v>99</v>
      </c>
    </row>
    <row r="6" spans="1:7" ht="15" customHeight="1">
      <c r="A6" s="14" t="s">
        <v>3</v>
      </c>
      <c r="B6" s="7"/>
      <c r="C6" s="8"/>
      <c r="D6" s="40"/>
      <c r="E6" s="40"/>
      <c r="F6" s="37"/>
      <c r="G6" s="37"/>
    </row>
    <row r="7" spans="1:7" ht="18" customHeight="1">
      <c r="A7" s="46" t="s">
        <v>42</v>
      </c>
      <c r="B7" s="10">
        <v>1E+16</v>
      </c>
      <c r="C7" s="11">
        <f>C8+C11+C13</f>
        <v>2326.9</v>
      </c>
      <c r="D7" s="37">
        <v>4353.6000000000004</v>
      </c>
      <c r="E7" s="37">
        <v>3709.7000000000003</v>
      </c>
      <c r="F7" s="37">
        <v>85.209941198088927</v>
      </c>
      <c r="G7" s="37">
        <v>159.42670505823199</v>
      </c>
    </row>
    <row r="8" spans="1:7" ht="16.5" customHeight="1">
      <c r="A8" s="46" t="s">
        <v>43</v>
      </c>
      <c r="B8" s="10">
        <v>1.01E+16</v>
      </c>
      <c r="C8" s="11">
        <v>603.4</v>
      </c>
      <c r="D8" s="39">
        <v>911.5</v>
      </c>
      <c r="E8" s="39">
        <v>796.4</v>
      </c>
      <c r="F8" s="37">
        <v>87.37246297312123</v>
      </c>
      <c r="G8" s="37">
        <v>131.98541597613524</v>
      </c>
    </row>
    <row r="9" spans="1:7" ht="15" customHeight="1">
      <c r="A9" s="46" t="s">
        <v>44</v>
      </c>
      <c r="B9" s="12" t="s">
        <v>45</v>
      </c>
      <c r="C9" s="11">
        <v>603.1</v>
      </c>
      <c r="D9" s="39">
        <v>911.5</v>
      </c>
      <c r="E9" s="39">
        <v>796.4</v>
      </c>
      <c r="F9" s="37">
        <v>87.37246297312123</v>
      </c>
      <c r="G9" s="37">
        <v>132.05106947438233</v>
      </c>
    </row>
    <row r="10" spans="1:7" ht="28.5" customHeight="1">
      <c r="A10" s="46" t="s">
        <v>79</v>
      </c>
      <c r="B10" s="10">
        <v>1.03E+16</v>
      </c>
      <c r="C10" s="11">
        <v>0</v>
      </c>
      <c r="D10" s="39">
        <v>967.4</v>
      </c>
      <c r="E10" s="39">
        <v>1125.9000000000001</v>
      </c>
      <c r="F10" s="37">
        <v>116.38412238991111</v>
      </c>
      <c r="G10" s="37">
        <v>0</v>
      </c>
    </row>
    <row r="11" spans="1:7">
      <c r="A11" s="46" t="s">
        <v>46</v>
      </c>
      <c r="B11" s="10">
        <v>1.05E+16</v>
      </c>
      <c r="C11" s="11">
        <v>706.4</v>
      </c>
      <c r="D11" s="39">
        <v>29.7</v>
      </c>
      <c r="E11" s="39">
        <v>29</v>
      </c>
      <c r="F11" s="37">
        <v>97.643097643097647</v>
      </c>
      <c r="G11" s="37">
        <v>4.1053227633069085</v>
      </c>
    </row>
    <row r="12" spans="1:7" ht="18.75" customHeight="1">
      <c r="A12" s="46" t="s">
        <v>47</v>
      </c>
      <c r="B12" s="12" t="s">
        <v>48</v>
      </c>
      <c r="C12" s="11">
        <v>706.4</v>
      </c>
      <c r="D12" s="39">
        <v>29.7</v>
      </c>
      <c r="E12" s="39">
        <v>29</v>
      </c>
      <c r="F12" s="37">
        <v>97.643097643097647</v>
      </c>
      <c r="G12" s="37">
        <v>4.1053227633069085</v>
      </c>
    </row>
    <row r="13" spans="1:7">
      <c r="A13" s="46" t="s">
        <v>49</v>
      </c>
      <c r="B13" s="10">
        <v>1.06E+16</v>
      </c>
      <c r="C13" s="11">
        <v>1017.1</v>
      </c>
      <c r="D13" s="39">
        <v>1840.4</v>
      </c>
      <c r="E13" s="39">
        <v>1153.4000000000001</v>
      </c>
      <c r="F13" s="37">
        <v>62.671158443816566</v>
      </c>
      <c r="G13" s="37">
        <v>113.40084554124472</v>
      </c>
    </row>
    <row r="14" spans="1:7" ht="17.25" customHeight="1">
      <c r="A14" s="46" t="s">
        <v>50</v>
      </c>
      <c r="B14" s="12" t="s">
        <v>51</v>
      </c>
      <c r="C14" s="11">
        <v>258.89999999999998</v>
      </c>
      <c r="D14" s="39">
        <v>355</v>
      </c>
      <c r="E14" s="39">
        <v>349.2</v>
      </c>
      <c r="F14" s="37">
        <v>98.366197183098592</v>
      </c>
      <c r="G14" s="37">
        <v>134.87833140208576</v>
      </c>
    </row>
    <row r="15" spans="1:7">
      <c r="A15" s="46" t="s">
        <v>52</v>
      </c>
      <c r="B15" s="10">
        <v>1.06060000000001E+16</v>
      </c>
      <c r="C15" s="11">
        <v>758.3</v>
      </c>
      <c r="D15" s="39">
        <v>1485.4</v>
      </c>
      <c r="E15" s="39">
        <v>804.1</v>
      </c>
      <c r="F15" s="37">
        <v>54.133566716036086</v>
      </c>
      <c r="G15" s="37">
        <v>106.03982592641437</v>
      </c>
    </row>
    <row r="16" spans="1:7">
      <c r="A16" s="46" t="s">
        <v>53</v>
      </c>
      <c r="B16" s="10">
        <v>1.08E+16</v>
      </c>
      <c r="C16" s="11">
        <v>0</v>
      </c>
      <c r="D16" s="39">
        <v>0.6</v>
      </c>
      <c r="E16" s="39">
        <v>1</v>
      </c>
      <c r="F16" s="37">
        <v>166.66666666666669</v>
      </c>
      <c r="G16" s="37">
        <v>0</v>
      </c>
    </row>
    <row r="17" spans="1:8">
      <c r="A17" s="47" t="s">
        <v>81</v>
      </c>
      <c r="B17" s="10">
        <v>1.1715E+16</v>
      </c>
      <c r="C17" s="11">
        <v>0</v>
      </c>
      <c r="D17" s="39">
        <v>604</v>
      </c>
      <c r="E17" s="39">
        <v>604</v>
      </c>
      <c r="F17" s="37">
        <v>100</v>
      </c>
      <c r="G17" s="37">
        <v>0</v>
      </c>
    </row>
    <row r="18" spans="1:8" ht="30" customHeight="1">
      <c r="A18" s="46" t="s">
        <v>54</v>
      </c>
      <c r="B18" s="12" t="s">
        <v>55</v>
      </c>
      <c r="C18" s="11">
        <f>C19+C23+C25+C22</f>
        <v>2010.5</v>
      </c>
      <c r="D18" s="37">
        <v>8888.2000000000007</v>
      </c>
      <c r="E18" s="37">
        <v>8817.7000000000007</v>
      </c>
      <c r="F18" s="37">
        <v>99.206813528048414</v>
      </c>
      <c r="G18" s="37" t="s">
        <v>100</v>
      </c>
    </row>
    <row r="19" spans="1:8" ht="44.25" customHeight="1">
      <c r="A19" s="46" t="s">
        <v>56</v>
      </c>
      <c r="B19" s="12" t="s">
        <v>57</v>
      </c>
      <c r="C19" s="11">
        <v>530.29999999999995</v>
      </c>
      <c r="D19" s="39">
        <v>1066.5999999999999</v>
      </c>
      <c r="E19" s="39">
        <v>1066.5999999999999</v>
      </c>
      <c r="F19" s="37">
        <v>100</v>
      </c>
      <c r="G19" s="37" t="s">
        <v>101</v>
      </c>
    </row>
    <row r="20" spans="1:8" ht="43.5" customHeight="1">
      <c r="A20" s="46" t="s">
        <v>58</v>
      </c>
      <c r="B20" s="13" t="s">
        <v>75</v>
      </c>
      <c r="C20" s="11">
        <v>102.9</v>
      </c>
      <c r="D20" s="39">
        <v>102.9</v>
      </c>
      <c r="E20" s="39">
        <v>102.9</v>
      </c>
      <c r="F20" s="37">
        <v>100</v>
      </c>
      <c r="G20" s="37">
        <v>100</v>
      </c>
    </row>
    <row r="21" spans="1:8" ht="54.75" customHeight="1">
      <c r="A21" s="46" t="s">
        <v>59</v>
      </c>
      <c r="B21" s="13" t="s">
        <v>76</v>
      </c>
      <c r="C21" s="11">
        <v>427.4</v>
      </c>
      <c r="D21" s="39">
        <v>963.7</v>
      </c>
      <c r="E21" s="39">
        <v>963.7</v>
      </c>
      <c r="F21" s="37">
        <v>100</v>
      </c>
      <c r="G21" s="37" t="s">
        <v>82</v>
      </c>
      <c r="H21" s="24"/>
    </row>
    <row r="22" spans="1:8" ht="82.5" customHeight="1">
      <c r="A22" s="14" t="s">
        <v>102</v>
      </c>
      <c r="B22" s="12" t="s">
        <v>80</v>
      </c>
      <c r="C22" s="11">
        <v>0</v>
      </c>
      <c r="D22" s="37">
        <v>7100.6</v>
      </c>
      <c r="E22" s="37">
        <v>7100.6</v>
      </c>
      <c r="F22" s="37">
        <v>100</v>
      </c>
      <c r="G22" s="37">
        <v>0</v>
      </c>
    </row>
    <row r="23" spans="1:8" ht="44.25" customHeight="1">
      <c r="A23" s="46" t="s">
        <v>60</v>
      </c>
      <c r="B23" s="12" t="s">
        <v>61</v>
      </c>
      <c r="C23" s="11">
        <v>234.2</v>
      </c>
      <c r="D23" s="39">
        <v>263.60000000000002</v>
      </c>
      <c r="E23" s="39">
        <v>263.60000000000002</v>
      </c>
      <c r="F23" s="37">
        <v>100</v>
      </c>
      <c r="G23" s="37">
        <v>112.55337318531171</v>
      </c>
    </row>
    <row r="24" spans="1:8" ht="56.25" customHeight="1">
      <c r="A24" s="46" t="s">
        <v>62</v>
      </c>
      <c r="B24" s="12" t="s">
        <v>63</v>
      </c>
      <c r="C24" s="11">
        <v>234.2</v>
      </c>
      <c r="D24" s="39">
        <v>263.60000000000002</v>
      </c>
      <c r="E24" s="39">
        <v>263.60000000000002</v>
      </c>
      <c r="F24" s="37">
        <v>100</v>
      </c>
      <c r="G24" s="37">
        <v>112.55337318531171</v>
      </c>
    </row>
    <row r="25" spans="1:8" ht="18.75" customHeight="1">
      <c r="A25" s="46" t="s">
        <v>64</v>
      </c>
      <c r="B25" s="12" t="s">
        <v>65</v>
      </c>
      <c r="C25" s="11">
        <v>1246</v>
      </c>
      <c r="D25" s="39">
        <v>457.4</v>
      </c>
      <c r="E25" s="39">
        <v>386.9</v>
      </c>
      <c r="F25" s="37">
        <v>84.586794927853077</v>
      </c>
      <c r="G25" s="37">
        <v>31.051364365971107</v>
      </c>
    </row>
    <row r="26" spans="1:8" ht="28.5" customHeight="1">
      <c r="A26" s="46" t="s">
        <v>66</v>
      </c>
      <c r="B26" s="12" t="s">
        <v>67</v>
      </c>
      <c r="C26" s="11">
        <v>1246</v>
      </c>
      <c r="D26" s="39">
        <v>457.4</v>
      </c>
      <c r="E26" s="39">
        <v>386.9</v>
      </c>
      <c r="F26" s="37">
        <v>84.586794927853077</v>
      </c>
      <c r="G26" s="37">
        <v>31.051364365971107</v>
      </c>
    </row>
    <row r="27" spans="1:8" ht="21" customHeight="1">
      <c r="A27" s="20" t="s">
        <v>4</v>
      </c>
      <c r="B27" s="21"/>
      <c r="C27" s="6">
        <f>C29+C32+C34+C37+C41+C39</f>
        <v>4499.1000000000004</v>
      </c>
      <c r="D27" s="6">
        <f>D29+D32+D34+D37+D41+D39</f>
        <v>13372.6</v>
      </c>
      <c r="E27" s="6">
        <f>E29+E32+E34+E37+E41+E39</f>
        <v>11648.7</v>
      </c>
      <c r="F27" s="6">
        <f t="shared" ref="F27:F42" si="0">E27/D27*100</f>
        <v>87.108714834811479</v>
      </c>
      <c r="G27" s="6" t="s">
        <v>94</v>
      </c>
      <c r="H27" s="24"/>
    </row>
    <row r="28" spans="1:8">
      <c r="A28" s="14" t="s">
        <v>3</v>
      </c>
      <c r="B28" s="15"/>
      <c r="C28" s="6"/>
      <c r="D28" s="6"/>
      <c r="E28" s="6"/>
      <c r="F28" s="9"/>
      <c r="G28" s="9"/>
      <c r="H28" s="24"/>
    </row>
    <row r="29" spans="1:8">
      <c r="A29" s="14" t="s">
        <v>5</v>
      </c>
      <c r="B29" s="16" t="s">
        <v>6</v>
      </c>
      <c r="C29" s="9">
        <f>C30+C31</f>
        <v>2224</v>
      </c>
      <c r="D29" s="9">
        <f t="shared" ref="D29:E29" si="1">D30+D31</f>
        <v>2837.3999999999996</v>
      </c>
      <c r="E29" s="9">
        <f t="shared" si="1"/>
        <v>2362.6</v>
      </c>
      <c r="F29" s="9">
        <f t="shared" si="0"/>
        <v>83.266370620991054</v>
      </c>
      <c r="G29" s="9">
        <f t="shared" ref="G29:G42" si="2">E29/C29*100</f>
        <v>106.23201438848922</v>
      </c>
      <c r="H29" s="24"/>
    </row>
    <row r="30" spans="1:8" ht="40.5" customHeight="1">
      <c r="A30" s="14" t="s">
        <v>7</v>
      </c>
      <c r="B30" s="17" t="s">
        <v>8</v>
      </c>
      <c r="C30" s="9">
        <v>2220.1999999999998</v>
      </c>
      <c r="D30" s="35">
        <v>2781.2</v>
      </c>
      <c r="E30" s="9">
        <v>2306.4</v>
      </c>
      <c r="F30" s="9">
        <f t="shared" si="0"/>
        <v>82.928232417661448</v>
      </c>
      <c r="G30" s="9">
        <f t="shared" si="2"/>
        <v>103.88253310512567</v>
      </c>
      <c r="H30" s="24"/>
    </row>
    <row r="31" spans="1:8" ht="18.75" customHeight="1">
      <c r="A31" s="14" t="s">
        <v>9</v>
      </c>
      <c r="B31" s="16" t="s">
        <v>10</v>
      </c>
      <c r="C31" s="9">
        <v>3.8</v>
      </c>
      <c r="D31" s="9">
        <v>56.2</v>
      </c>
      <c r="E31" s="9">
        <v>56.2</v>
      </c>
      <c r="F31" s="9">
        <f t="shared" si="0"/>
        <v>100</v>
      </c>
      <c r="G31" s="9" t="s">
        <v>95</v>
      </c>
      <c r="H31" s="24"/>
    </row>
    <row r="32" spans="1:8" ht="18" customHeight="1">
      <c r="A32" s="14" t="s">
        <v>11</v>
      </c>
      <c r="B32" s="16" t="s">
        <v>12</v>
      </c>
      <c r="C32" s="9">
        <f>C33</f>
        <v>234.2</v>
      </c>
      <c r="D32" s="9">
        <f t="shared" ref="D32:E32" si="3">D33</f>
        <v>263.60000000000002</v>
      </c>
      <c r="E32" s="9">
        <f t="shared" si="3"/>
        <v>263.60000000000002</v>
      </c>
      <c r="F32" s="9">
        <f t="shared" si="0"/>
        <v>100</v>
      </c>
      <c r="G32" s="9">
        <f t="shared" si="2"/>
        <v>112.55337318531171</v>
      </c>
      <c r="H32" s="24"/>
    </row>
    <row r="33" spans="1:8" ht="18" customHeight="1">
      <c r="A33" s="14" t="s">
        <v>13</v>
      </c>
      <c r="B33" s="16" t="s">
        <v>14</v>
      </c>
      <c r="C33" s="9">
        <v>234.2</v>
      </c>
      <c r="D33" s="9">
        <v>263.60000000000002</v>
      </c>
      <c r="E33" s="9">
        <v>263.60000000000002</v>
      </c>
      <c r="F33" s="9">
        <f t="shared" si="0"/>
        <v>100</v>
      </c>
      <c r="G33" s="9">
        <f t="shared" si="2"/>
        <v>112.55337318531171</v>
      </c>
      <c r="H33" s="24"/>
    </row>
    <row r="34" spans="1:8" ht="18.75" customHeight="1">
      <c r="A34" s="14" t="s">
        <v>15</v>
      </c>
      <c r="B34" s="16" t="s">
        <v>16</v>
      </c>
      <c r="C34" s="9">
        <f>C35+C36</f>
        <v>740.8</v>
      </c>
      <c r="D34" s="9">
        <f t="shared" ref="D34:E34" si="4">D35+D36</f>
        <v>6924.4</v>
      </c>
      <c r="E34" s="9">
        <f t="shared" si="4"/>
        <v>5958</v>
      </c>
      <c r="F34" s="9">
        <f t="shared" si="0"/>
        <v>86.043556120385887</v>
      </c>
      <c r="G34" s="37" t="s">
        <v>98</v>
      </c>
      <c r="H34" s="24"/>
    </row>
    <row r="35" spans="1:8" ht="16.5" customHeight="1">
      <c r="A35" s="14" t="s">
        <v>17</v>
      </c>
      <c r="B35" s="16" t="s">
        <v>18</v>
      </c>
      <c r="C35" s="9">
        <v>740.8</v>
      </c>
      <c r="D35" s="9">
        <v>6874.4</v>
      </c>
      <c r="E35" s="9">
        <v>5958</v>
      </c>
      <c r="F35" s="9">
        <f t="shared" si="0"/>
        <v>86.669382055161179</v>
      </c>
      <c r="G35" s="37" t="s">
        <v>98</v>
      </c>
      <c r="H35" s="24"/>
    </row>
    <row r="36" spans="1:8" ht="30.75" customHeight="1">
      <c r="A36" s="14" t="s">
        <v>19</v>
      </c>
      <c r="B36" s="16" t="s">
        <v>20</v>
      </c>
      <c r="C36" s="9">
        <v>0</v>
      </c>
      <c r="D36" s="9">
        <v>50</v>
      </c>
      <c r="E36" s="9">
        <v>0</v>
      </c>
      <c r="F36" s="9">
        <f t="shared" si="0"/>
        <v>0</v>
      </c>
      <c r="G36" s="9">
        <v>0</v>
      </c>
      <c r="H36" s="24"/>
    </row>
    <row r="37" spans="1:8" ht="17.25" customHeight="1">
      <c r="A37" s="14" t="s">
        <v>21</v>
      </c>
      <c r="B37" s="16" t="s">
        <v>22</v>
      </c>
      <c r="C37" s="9">
        <f>C38</f>
        <v>114.1</v>
      </c>
      <c r="D37" s="9">
        <f t="shared" ref="D37:E37" si="5">D38</f>
        <v>1908.2</v>
      </c>
      <c r="E37" s="9">
        <f t="shared" si="5"/>
        <v>1878.8</v>
      </c>
      <c r="F37" s="9">
        <f t="shared" si="0"/>
        <v>98.45928099779897</v>
      </c>
      <c r="G37" s="9" t="s">
        <v>96</v>
      </c>
      <c r="H37" s="24"/>
    </row>
    <row r="38" spans="1:8" ht="17.25" customHeight="1">
      <c r="A38" s="14" t="s">
        <v>23</v>
      </c>
      <c r="B38" s="16" t="s">
        <v>24</v>
      </c>
      <c r="C38" s="9">
        <v>114.1</v>
      </c>
      <c r="D38" s="9">
        <v>1908.2</v>
      </c>
      <c r="E38" s="9">
        <v>1878.8</v>
      </c>
      <c r="F38" s="9">
        <f t="shared" si="0"/>
        <v>98.45928099779897</v>
      </c>
      <c r="G38" s="9" t="s">
        <v>96</v>
      </c>
      <c r="H38" s="24"/>
    </row>
    <row r="39" spans="1:8" ht="16.5" customHeight="1">
      <c r="A39" s="14" t="s">
        <v>92</v>
      </c>
      <c r="B39" s="16" t="s">
        <v>90</v>
      </c>
      <c r="C39" s="9">
        <f>C40</f>
        <v>0</v>
      </c>
      <c r="D39" s="9">
        <f t="shared" ref="D39:E39" si="6">D40</f>
        <v>12</v>
      </c>
      <c r="E39" s="9">
        <f t="shared" si="6"/>
        <v>12</v>
      </c>
      <c r="F39" s="9">
        <f t="shared" si="0"/>
        <v>100</v>
      </c>
      <c r="G39" s="9">
        <v>0</v>
      </c>
      <c r="H39" s="24"/>
    </row>
    <row r="40" spans="1:8" ht="27" customHeight="1">
      <c r="A40" s="14" t="s">
        <v>93</v>
      </c>
      <c r="B40" s="16" t="s">
        <v>91</v>
      </c>
      <c r="C40" s="9">
        <v>0</v>
      </c>
      <c r="D40" s="9">
        <v>12</v>
      </c>
      <c r="E40" s="9">
        <v>12</v>
      </c>
      <c r="F40" s="9">
        <f t="shared" si="0"/>
        <v>100</v>
      </c>
      <c r="G40" s="9">
        <v>0</v>
      </c>
      <c r="H40" s="24"/>
    </row>
    <row r="41" spans="1:8" ht="18" customHeight="1">
      <c r="A41" s="14" t="s">
        <v>73</v>
      </c>
      <c r="B41" s="16" t="s">
        <v>25</v>
      </c>
      <c r="C41" s="9">
        <f>C42</f>
        <v>1186</v>
      </c>
      <c r="D41" s="9">
        <f t="shared" ref="D41:E41" si="7">D42</f>
        <v>1427</v>
      </c>
      <c r="E41" s="9">
        <f t="shared" si="7"/>
        <v>1173.7</v>
      </c>
      <c r="F41" s="9">
        <f t="shared" si="0"/>
        <v>82.249474421864051</v>
      </c>
      <c r="G41" s="9">
        <f t="shared" si="2"/>
        <v>98.962900505902198</v>
      </c>
      <c r="H41" s="24"/>
    </row>
    <row r="42" spans="1:8" ht="18" customHeight="1">
      <c r="A42" s="14" t="s">
        <v>26</v>
      </c>
      <c r="B42" s="16" t="s">
        <v>27</v>
      </c>
      <c r="C42" s="9">
        <v>1186</v>
      </c>
      <c r="D42" s="9">
        <v>1427</v>
      </c>
      <c r="E42" s="9">
        <v>1173.7</v>
      </c>
      <c r="F42" s="9">
        <f t="shared" si="0"/>
        <v>82.249474421864051</v>
      </c>
      <c r="G42" s="9">
        <f t="shared" si="2"/>
        <v>98.962900505902198</v>
      </c>
      <c r="H42" s="24"/>
    </row>
    <row r="43" spans="1:8" ht="30.75" customHeight="1">
      <c r="A43" s="14" t="s">
        <v>28</v>
      </c>
      <c r="B43" s="16"/>
      <c r="C43" s="22">
        <f>C5-C27</f>
        <v>-161.70000000000073</v>
      </c>
      <c r="D43" s="38">
        <f>D5-D27</f>
        <v>-130.79999999999927</v>
      </c>
      <c r="E43" s="38">
        <f>E5-E27</f>
        <v>878.70000000000073</v>
      </c>
      <c r="F43" s="22"/>
      <c r="G43" s="9"/>
    </row>
    <row r="44" spans="1:8">
      <c r="A44" s="15" t="s">
        <v>29</v>
      </c>
      <c r="B44" s="18"/>
      <c r="C44" s="23">
        <f t="shared" ref="C44" si="8">C46</f>
        <v>161.69999999999982</v>
      </c>
      <c r="D44" s="23">
        <f t="shared" ref="D44:E44" si="9">D46</f>
        <v>130.80000000000109</v>
      </c>
      <c r="E44" s="23">
        <f t="shared" si="9"/>
        <v>-878.70000000000073</v>
      </c>
      <c r="F44" s="23"/>
      <c r="G44" s="6"/>
    </row>
    <row r="45" spans="1:8">
      <c r="A45" s="14" t="s">
        <v>3</v>
      </c>
      <c r="B45" s="16"/>
      <c r="C45" s="22"/>
      <c r="D45" s="22"/>
      <c r="E45" s="22"/>
      <c r="F45" s="22"/>
      <c r="G45" s="9"/>
    </row>
    <row r="46" spans="1:8" ht="31.5" customHeight="1">
      <c r="A46" s="14" t="s">
        <v>30</v>
      </c>
      <c r="B46" s="16" t="s">
        <v>31</v>
      </c>
      <c r="C46" s="22">
        <f t="shared" ref="C46" si="10">C47+C48</f>
        <v>161.69999999999982</v>
      </c>
      <c r="D46" s="22">
        <f t="shared" ref="D46:E46" si="11">D47+D48</f>
        <v>130.80000000000109</v>
      </c>
      <c r="E46" s="22">
        <f t="shared" si="11"/>
        <v>-878.70000000000073</v>
      </c>
      <c r="F46" s="22"/>
      <c r="G46" s="9"/>
    </row>
    <row r="47" spans="1:8" ht="28.5" customHeight="1">
      <c r="A47" s="14" t="s">
        <v>32</v>
      </c>
      <c r="B47" s="16" t="s">
        <v>33</v>
      </c>
      <c r="C47" s="34">
        <v>-4962.3</v>
      </c>
      <c r="D47" s="22">
        <v>-13241.8</v>
      </c>
      <c r="E47" s="22">
        <v>-12735.5</v>
      </c>
      <c r="F47" s="22"/>
      <c r="G47" s="9"/>
    </row>
    <row r="48" spans="1:8" ht="33" customHeight="1">
      <c r="A48" s="14" t="s">
        <v>34</v>
      </c>
      <c r="B48" s="16" t="s">
        <v>35</v>
      </c>
      <c r="C48" s="34">
        <v>5124</v>
      </c>
      <c r="D48" s="22">
        <v>13372.6</v>
      </c>
      <c r="E48" s="22">
        <v>11856.8</v>
      </c>
      <c r="F48" s="22"/>
      <c r="G48" s="9"/>
    </row>
    <row r="52" spans="1:7">
      <c r="A52" s="42" t="s">
        <v>41</v>
      </c>
      <c r="B52" s="42"/>
      <c r="C52" s="42"/>
      <c r="D52" s="42"/>
      <c r="E52" s="42"/>
      <c r="F52" s="42"/>
      <c r="G52" s="42"/>
    </row>
  </sheetData>
  <mergeCells count="2">
    <mergeCell ref="A52:G52"/>
    <mergeCell ref="A2:G2"/>
  </mergeCells>
  <pageMargins left="0.7" right="0.7" top="0.75" bottom="0.75" header="0.3" footer="0.3"/>
  <pageSetup paperSize="9" scale="7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0"/>
  <sheetViews>
    <sheetView workbookViewId="0">
      <selection activeCell="E17" sqref="E17"/>
    </sheetView>
  </sheetViews>
  <sheetFormatPr defaultRowHeight="15"/>
  <cols>
    <col min="1" max="1" width="22.28515625" style="1" customWidth="1"/>
    <col min="2" max="2" width="15.7109375" style="1" customWidth="1"/>
    <col min="3" max="3" width="10.42578125" style="1" customWidth="1"/>
    <col min="4" max="4" width="14.140625" style="1" customWidth="1"/>
    <col min="5" max="5" width="13" style="1" customWidth="1"/>
    <col min="6" max="6" width="13.5703125" style="1" customWidth="1"/>
    <col min="7" max="7" width="14.28515625" style="1" customWidth="1"/>
    <col min="8" max="16384" width="9.140625" style="1"/>
  </cols>
  <sheetData>
    <row r="2" spans="1:7" ht="96" customHeight="1">
      <c r="A2" s="44" t="s">
        <v>87</v>
      </c>
      <c r="B2" s="45"/>
      <c r="C2" s="45"/>
      <c r="D2" s="45"/>
      <c r="E2" s="45"/>
      <c r="F2" s="45"/>
      <c r="G2" s="45"/>
    </row>
    <row r="3" spans="1:7">
      <c r="A3" s="27"/>
      <c r="B3" s="27"/>
      <c r="C3" s="27"/>
      <c r="D3" s="27"/>
      <c r="E3" s="27"/>
      <c r="F3" s="27"/>
      <c r="G3" s="28"/>
    </row>
    <row r="4" spans="1:7" ht="73.5" customHeight="1">
      <c r="A4" s="4" t="s">
        <v>36</v>
      </c>
      <c r="B4" s="5" t="s">
        <v>37</v>
      </c>
      <c r="C4" s="4" t="s">
        <v>84</v>
      </c>
      <c r="D4" s="4" t="s">
        <v>85</v>
      </c>
      <c r="E4" s="4" t="s">
        <v>86</v>
      </c>
      <c r="F4" s="26" t="s">
        <v>77</v>
      </c>
      <c r="G4" s="26" t="s">
        <v>78</v>
      </c>
    </row>
    <row r="5" spans="1:7" ht="44.25" customHeight="1">
      <c r="A5" s="21" t="s">
        <v>38</v>
      </c>
      <c r="B5" s="41">
        <v>4.5</v>
      </c>
      <c r="C5" s="19">
        <v>1706.8</v>
      </c>
      <c r="D5" s="19">
        <v>2089.9</v>
      </c>
      <c r="E5" s="19">
        <v>1723.8</v>
      </c>
      <c r="F5" s="19">
        <f>E5/D5*100</f>
        <v>82.482415426575429</v>
      </c>
      <c r="G5" s="19">
        <f>E5/C5*100</f>
        <v>100.99601593625498</v>
      </c>
    </row>
    <row r="6" spans="1:7" ht="42.75" customHeight="1">
      <c r="A6" s="14" t="s">
        <v>39</v>
      </c>
      <c r="B6" s="41">
        <v>1.7</v>
      </c>
      <c r="C6" s="19">
        <v>915.3</v>
      </c>
      <c r="D6" s="19">
        <v>1144.3</v>
      </c>
      <c r="E6" s="19">
        <v>938.7</v>
      </c>
      <c r="F6" s="19">
        <f>E6/D6*100</f>
        <v>82.032683736782317</v>
      </c>
      <c r="G6" s="19">
        <f>E6/C6*100</f>
        <v>102.55653883972468</v>
      </c>
    </row>
    <row r="7" spans="1:7">
      <c r="A7" s="27"/>
      <c r="B7" s="27"/>
      <c r="C7" s="27"/>
      <c r="D7" s="27"/>
      <c r="E7" s="27"/>
      <c r="F7" s="27"/>
      <c r="G7" s="27"/>
    </row>
    <row r="8" spans="1:7">
      <c r="A8" s="27"/>
      <c r="B8" s="27"/>
      <c r="C8" s="27"/>
      <c r="D8" s="27"/>
      <c r="E8" s="27"/>
      <c r="F8" s="27"/>
      <c r="G8" s="27"/>
    </row>
    <row r="9" spans="1:7">
      <c r="A9" s="27"/>
      <c r="B9" s="27"/>
      <c r="C9" s="27"/>
      <c r="D9" s="27"/>
      <c r="E9" s="27"/>
      <c r="F9" s="27"/>
      <c r="G9" s="27"/>
    </row>
    <row r="10" spans="1:7">
      <c r="A10" s="45" t="s">
        <v>41</v>
      </c>
      <c r="B10" s="45"/>
      <c r="C10" s="45"/>
      <c r="D10" s="45"/>
      <c r="E10" s="45"/>
      <c r="F10" s="45"/>
      <c r="G10" s="45"/>
    </row>
  </sheetData>
  <mergeCells count="2">
    <mergeCell ref="A2:G2"/>
    <mergeCell ref="A10:G10"/>
  </mergeCells>
  <pageMargins left="0.7" right="0.7" top="0.75" bottom="0.75" header="0.3" footer="0.3"/>
  <pageSetup paperSize="9" scale="8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2"/>
  <sheetViews>
    <sheetView tabSelected="1" workbookViewId="0">
      <selection activeCell="A5" sqref="A5:A6"/>
    </sheetView>
  </sheetViews>
  <sheetFormatPr defaultRowHeight="15"/>
  <cols>
    <col min="1" max="1" width="31.42578125" style="1" customWidth="1"/>
    <col min="2" max="2" width="12.7109375" style="1" customWidth="1"/>
    <col min="3" max="3" width="17.42578125" style="1" customWidth="1"/>
    <col min="4" max="4" width="14" style="1" customWidth="1"/>
    <col min="5" max="5" width="13" style="1" customWidth="1"/>
    <col min="6" max="6" width="13.42578125" style="1" customWidth="1"/>
    <col min="7" max="16384" width="9.140625" style="1"/>
  </cols>
  <sheetData>
    <row r="2" spans="1:7" ht="96" customHeight="1">
      <c r="A2" s="44" t="s">
        <v>88</v>
      </c>
      <c r="B2" s="45"/>
      <c r="C2" s="45"/>
      <c r="D2" s="45"/>
      <c r="E2" s="45"/>
      <c r="F2" s="45"/>
    </row>
    <row r="3" spans="1:7">
      <c r="A3" s="27"/>
      <c r="B3" s="27"/>
      <c r="C3" s="27"/>
      <c r="D3" s="27"/>
      <c r="E3" s="27"/>
      <c r="F3" s="28"/>
    </row>
    <row r="4" spans="1:7" ht="66.75" customHeight="1">
      <c r="A4" s="26" t="s">
        <v>68</v>
      </c>
      <c r="B4" s="4" t="s">
        <v>84</v>
      </c>
      <c r="C4" s="4" t="s">
        <v>85</v>
      </c>
      <c r="D4" s="4" t="s">
        <v>89</v>
      </c>
      <c r="E4" s="26" t="s">
        <v>77</v>
      </c>
      <c r="F4" s="26" t="s">
        <v>78</v>
      </c>
    </row>
    <row r="5" spans="1:7" ht="78" customHeight="1">
      <c r="A5" s="29" t="s">
        <v>74</v>
      </c>
      <c r="B5" s="30">
        <v>2</v>
      </c>
      <c r="C5" s="30">
        <v>2</v>
      </c>
      <c r="D5" s="30">
        <v>2</v>
      </c>
      <c r="E5" s="30">
        <f t="shared" ref="E5:E8" si="0">D5/C5*100</f>
        <v>100</v>
      </c>
      <c r="F5" s="9">
        <f>D5/B5*100</f>
        <v>100</v>
      </c>
    </row>
    <row r="6" spans="1:7" ht="76.5" customHeight="1">
      <c r="A6" s="31" t="s">
        <v>71</v>
      </c>
      <c r="B6" s="30">
        <v>114.1</v>
      </c>
      <c r="C6" s="30">
        <v>133.1</v>
      </c>
      <c r="D6" s="30">
        <v>103.7</v>
      </c>
      <c r="E6" s="30">
        <f t="shared" si="0"/>
        <v>77.911344853493631</v>
      </c>
      <c r="F6" s="9">
        <f>D6/B6*100</f>
        <v>90.885188431200703</v>
      </c>
    </row>
    <row r="7" spans="1:7" ht="65.25" customHeight="1">
      <c r="A7" s="32" t="s">
        <v>72</v>
      </c>
      <c r="B7" s="30">
        <v>740.8</v>
      </c>
      <c r="C7" s="30">
        <v>6874.4</v>
      </c>
      <c r="D7" s="30">
        <v>5958</v>
      </c>
      <c r="E7" s="30">
        <f t="shared" si="0"/>
        <v>86.669382055161179</v>
      </c>
      <c r="F7" s="9" t="s">
        <v>98</v>
      </c>
      <c r="G7" s="25"/>
    </row>
    <row r="8" spans="1:7">
      <c r="A8" s="15" t="s">
        <v>69</v>
      </c>
      <c r="B8" s="33">
        <f>B6+B7+B5</f>
        <v>856.9</v>
      </c>
      <c r="C8" s="33">
        <f t="shared" ref="C8:D8" si="1">C6+C7+C5</f>
        <v>7009.5</v>
      </c>
      <c r="D8" s="33">
        <f t="shared" si="1"/>
        <v>6063.7</v>
      </c>
      <c r="E8" s="33">
        <f t="shared" si="0"/>
        <v>86.506883515229333</v>
      </c>
      <c r="F8" s="6" t="s">
        <v>97</v>
      </c>
      <c r="G8" s="25"/>
    </row>
    <row r="9" spans="1:7">
      <c r="A9" s="27"/>
      <c r="B9" s="27"/>
      <c r="C9" s="27"/>
      <c r="D9" s="27"/>
      <c r="E9" s="27"/>
      <c r="F9" s="27"/>
    </row>
    <row r="10" spans="1:7">
      <c r="A10" s="27"/>
      <c r="B10" s="27"/>
      <c r="C10" s="27"/>
      <c r="D10" s="27"/>
      <c r="E10" s="27"/>
      <c r="F10" s="27"/>
    </row>
    <row r="11" spans="1:7">
      <c r="A11" s="27"/>
      <c r="B11" s="27"/>
      <c r="C11" s="27"/>
      <c r="D11" s="27"/>
      <c r="E11" s="27"/>
      <c r="F11" s="27"/>
    </row>
    <row r="12" spans="1:7">
      <c r="A12" s="45" t="s">
        <v>70</v>
      </c>
      <c r="B12" s="45"/>
      <c r="C12" s="45"/>
      <c r="D12" s="45"/>
      <c r="E12" s="45"/>
      <c r="F12" s="45"/>
    </row>
  </sheetData>
  <mergeCells count="2">
    <mergeCell ref="A2:F2"/>
    <mergeCell ref="A12:F12"/>
  </mergeCells>
  <pageMargins left="0.7" right="0.7" top="0.75" bottom="0.75" header="0.3" footer="0.3"/>
  <pageSetup paperSize="9" scale="8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таблица 1</vt:lpstr>
      <vt:lpstr>таблица 2</vt:lpstr>
      <vt:lpstr>таблица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radaeva</dc:creator>
  <cp:lastModifiedBy>radaeva</cp:lastModifiedBy>
  <cp:lastPrinted>2023-01-27T09:40:48Z</cp:lastPrinted>
  <dcterms:created xsi:type="dcterms:W3CDTF">2017-04-17T10:25:39Z</dcterms:created>
  <dcterms:modified xsi:type="dcterms:W3CDTF">2023-01-27T09:45:46Z</dcterms:modified>
</cp:coreProperties>
</file>