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70" yWindow="0" windowWidth="14460" windowHeight="12270"/>
  </bookViews>
  <sheets>
    <sheet name="таблица 1" sheetId="1" r:id="rId1"/>
    <sheet name="таблица 2" sheetId="2" r:id="rId2"/>
    <sheet name="таблица 3" sheetId="3" r:id="rId3"/>
  </sheets>
  <definedNames>
    <definedName name="_GoBack" localSheetId="0">'таблица 1'!#REF!</definedName>
  </definedNames>
  <calcPr calcId="124519"/>
</workbook>
</file>

<file path=xl/calcChain.xml><?xml version="1.0" encoding="utf-8"?>
<calcChain xmlns="http://schemas.openxmlformats.org/spreadsheetml/2006/main">
  <c r="D37" i="1"/>
  <c r="E37"/>
  <c r="F37" s="1"/>
  <c r="D35"/>
  <c r="E35"/>
  <c r="F35" s="1"/>
  <c r="D31"/>
  <c r="E31"/>
  <c r="E32"/>
  <c r="F32" s="1"/>
  <c r="D43"/>
  <c r="E43"/>
  <c r="F43" s="1"/>
  <c r="D40"/>
  <c r="E8" i="3"/>
  <c r="E5"/>
  <c r="E6"/>
  <c r="G32" i="1"/>
  <c r="G36"/>
  <c r="G41"/>
  <c r="G44"/>
  <c r="F33"/>
  <c r="F34"/>
  <c r="F36"/>
  <c r="F38"/>
  <c r="F40"/>
  <c r="F41"/>
  <c r="F42"/>
  <c r="F44"/>
  <c r="G8"/>
  <c r="G9"/>
  <c r="G13"/>
  <c r="G15"/>
  <c r="G17"/>
  <c r="G18"/>
  <c r="G20"/>
  <c r="G22"/>
  <c r="G24"/>
  <c r="G25"/>
  <c r="G26"/>
  <c r="G2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E18"/>
  <c r="D18"/>
  <c r="C18"/>
  <c r="C5" s="1"/>
  <c r="F7"/>
  <c r="E5"/>
  <c r="F5" s="1"/>
  <c r="D5"/>
  <c r="G35" l="1"/>
  <c r="G43"/>
  <c r="G5"/>
  <c r="C43" l="1"/>
  <c r="C40"/>
  <c r="C37"/>
  <c r="C35"/>
  <c r="C31"/>
  <c r="D29"/>
  <c r="E29"/>
  <c r="G31" l="1"/>
  <c r="B9" i="3"/>
  <c r="C48" i="1"/>
  <c r="C46" s="1"/>
  <c r="C29"/>
  <c r="C9" i="3"/>
  <c r="D9"/>
  <c r="E9" l="1"/>
  <c r="C45" i="1"/>
  <c r="F31"/>
  <c r="D45" l="1"/>
  <c r="E45"/>
  <c r="D48"/>
  <c r="D46" s="1"/>
  <c r="E48"/>
  <c r="E46" s="1"/>
  <c r="G6" i="2" l="1"/>
  <c r="F6"/>
  <c r="G5"/>
  <c r="F5"/>
  <c r="G29" i="1" l="1"/>
  <c r="F29"/>
</calcChain>
</file>

<file path=xl/sharedStrings.xml><?xml version="1.0" encoding="utf-8"?>
<sst xmlns="http://schemas.openxmlformats.org/spreadsheetml/2006/main" count="115" uniqueCount="102">
  <si>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</si>
  <si>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</si>
  <si>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</si>
  <si>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</si>
  <si>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</si>
  <si>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</si>
  <si>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</si>
  <si>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</si>
  <si>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</si>
  <si>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</si>
  <si>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</si>
  <si>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</si>
  <si>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</si>
  <si>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</si>
  <si>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</si>
  <si>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</si>
  <si>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</si>
  <si>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</si>
  <si>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</si>
  <si>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Другие вопросы в области национальной экономики</t>
  </si>
  <si>
    <t>00 0412 0000000000 000</t>
  </si>
  <si>
    <t>Жилищно-коммунальное хозяйство</t>
  </si>
  <si>
    <t>00 0500 0000000000 000</t>
  </si>
  <si>
    <t>Жилищное хозяйство</t>
  </si>
  <si>
    <t>00 0501 0000000000 000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</si>
  <si>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</si>
  <si>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</si>
  <si>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</si>
  <si>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</si>
  <si>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</si>
  <si>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</si>
  <si>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</si>
  <si>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</si>
  <si>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</si>
  <si>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</si>
  <si>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</si>
  <si>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</si>
  <si>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</si>
  <si>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</si>
  <si>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</si>
  <si>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</si>
  <si>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</si>
  <si>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</si>
  <si>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</si>
  <si>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</si>
  <si>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</si>
  <si>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</si>
  <si>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</si>
  <si>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</si>
  <si>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</si>
  <si>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</si>
  <si>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</si>
  <si>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</si>
  <si>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</si>
  <si>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</si>
  <si>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</si>
  <si>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</si>
  <si>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20200000000000151</t>
  </si>
  <si>
    <t>Дотации бюджетам субъектов Российской Федерации и муниципальных образований , в том числе: </t>
  </si>
  <si>
    <t>20210000000000151</t>
  </si>
  <si>
    <t xml:space="preserve">Дотация  на выравнивание бюджетной обеспеченности поселений за счет средств областного бюджета  </t>
  </si>
  <si>
    <t>Дотация на выравнивание бюджетной обеспеченности поселений за счет средств местного бюджета из районного фонда финансовой поддержки поселений</t>
  </si>
  <si>
    <t>Субвенции бюджетам субъектов Российской Федерации и муниципальных образований, в том числе:</t>
  </si>
  <si>
    <t>20230000000000151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</si>
  <si>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</si>
  <si>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20235118100000151</t>
  </si>
  <si>
    <t>Иные межбюджетные трансферты</t>
  </si>
  <si>
    <t>20240000000000151</t>
  </si>
  <si>
    <t>Прочие межбюджетные трансферты, передаваемые бюджетам поселений</t>
  </si>
  <si>
    <t>20249999100000151</t>
  </si>
  <si>
    <t>Наименование муниципальной программы</t>
  </si>
  <si>
    <t>ИТОГО:</t>
  </si>
  <si>
    <t>Начальник финансового управления                                                                                 Е.А. Малышева</t>
  </si>
  <si>
    <t>Резервные фонды</t>
  </si>
  <si>
    <t>00 0111 0000000000 000</t>
  </si>
  <si>
    <t>Муниципальная программа "Комплексное благоустройство территории Яковлевского муниципального образования Базарно-Карабулакского муниципального района"</t>
  </si>
  <si>
    <t>Муниципальная программа "Ремонт автомобильных дорог Яковлевского муниципального образования Базарно-Карабулакского муниципального района"</t>
  </si>
  <si>
    <t>Культура и кинематография</t>
  </si>
  <si>
    <t>Муниципальная программа "Обеспечение первичных мер пожарной безопасности Яковлевского муниципального образования Базарно-Карабулакского муниципального района"</t>
  </si>
  <si>
    <t xml:space="preserve">Муниципальная программа "Обеспечение комплексного развития территорий Яковлевского муниципального образования Базарно-Карабулакского муниципального района" </t>
  </si>
  <si>
    <t>Безвозмездные перечисления организаций</t>
  </si>
  <si>
    <t>20405099100073150</t>
  </si>
  <si>
    <t>Исполнено на 1 апреля 2021 г. (тыс.руб)</t>
  </si>
  <si>
    <t>20216001100001151</t>
  </si>
  <si>
    <t>20216001100002151</t>
  </si>
  <si>
    <t xml:space="preserve">Сведения об исполнении бюджета Яковлевского муниципального образования                                                                                                           Базарно-Карабулакского муниципального района 
на 1 апреля 2022 года          
</t>
  </si>
  <si>
    <t>Утвержденные бюджетные назначения на           1 апреля 2022 г. (тыс.руб)</t>
  </si>
  <si>
    <t>Исполнено на 1 апреля 2022 г. (тыс.руб)</t>
  </si>
  <si>
    <t>% исполнения плана                       2022 года</t>
  </si>
  <si>
    <t>% исполнения 2022 года к 2021 году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</si>
  <si>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Яковлевскому муниципальному образованию Базарно-Карабулакского муниципального района
на 1 апреля 2022 года     
</t>
  </si>
  <si>
    <t>Налоги на товары (работы, услуги) реализуемые на территории Российской Федерации</t>
  </si>
  <si>
    <t>Прочие неналоговые доходы</t>
  </si>
  <si>
    <t>Субсидии бюджетам сельских поселений на обеспечение комплексного развития сельских территорий</t>
  </si>
  <si>
    <t>20225576100000150</t>
  </si>
  <si>
    <t xml:space="preserve"> Субсидии бюджетам сельских поселений области на осуществление дорожной деятельности
 в отношении автомобильных дорог общего пользования местного значения 
в границах населенных пунктов сельских поселений за счет средств областного 
дорожного фонда</t>
  </si>
  <si>
    <t>20220000000000150</t>
  </si>
  <si>
    <t>св. 3,3 раза</t>
  </si>
  <si>
    <t>св. 2,9 раза</t>
  </si>
  <si>
    <t>св. 2,3 раза</t>
  </si>
  <si>
    <t>св. 2,0 раза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</si>
  <si>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Яковлевского муниципального образования                            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                                      по расходам в разрезе муниципальных программ
на 1 апреля 2022 года     
</t>
  </si>
</sst>
</file>

<file path=xl/styles.xml><?xml version="1.0" encoding="utf-8"?>
<styleSheet xmlns="http://schemas.openxmlformats.org/spreadsheetml/2006/main">
  <numFmts count="2">
    <numFmt numFmtId="164" formatCode="_-* #,##0.0\ _₽_-;\-* #,##0.0\ _₽_-;_-* &quot;-&quot;?\ _₽_-;_-@_-"/>
    <numFmt numFmtId="165" formatCode="00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9" fillId="0" borderId="0"/>
    <xf numFmtId="0" fontId="9" fillId="0" borderId="0"/>
    <xf numFmtId="9" fontId="10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16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37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165" fontId="8" fillId="0" borderId="1" xfId="2" applyNumberFormat="1" applyFont="1" applyFill="1" applyBorder="1" applyAlignment="1" applyProtection="1">
      <alignment wrapText="1"/>
      <protection hidden="1"/>
    </xf>
    <xf numFmtId="165" fontId="8" fillId="0" borderId="1" xfId="3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8" fillId="0" borderId="4" xfId="1" applyNumberFormat="1" applyFont="1" applyFill="1" applyBorder="1" applyAlignment="1" applyProtection="1">
      <alignment wrapText="1"/>
      <protection hidden="1"/>
    </xf>
    <xf numFmtId="0" fontId="5" fillId="0" borderId="0" xfId="0" applyFont="1"/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65" fontId="8" fillId="0" borderId="1" xfId="3" applyNumberFormat="1" applyFont="1" applyFill="1" applyBorder="1" applyAlignment="1" applyProtection="1">
      <alignment wrapText="1"/>
      <protection hidden="1"/>
    </xf>
    <xf numFmtId="164" fontId="3" fillId="0" borderId="3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0" fontId="5" fillId="0" borderId="0" xfId="0" applyFont="1"/>
    <xf numFmtId="0" fontId="4" fillId="0" borderId="3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top" wrapText="1"/>
    </xf>
    <xf numFmtId="9" fontId="4" fillId="0" borderId="1" xfId="4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0" fontId="11" fillId="0" borderId="5" xfId="2" applyFont="1" applyBorder="1" applyAlignment="1" applyProtection="1">
      <alignment horizontal="left" vertical="top" wrapText="1"/>
      <protection hidden="1"/>
    </xf>
    <xf numFmtId="164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Процентный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tabSelected="1" workbookViewId="0">
      <selection activeCell="C40" sqref="C40"/>
    </sheetView>
  </sheetViews>
  <sheetFormatPr defaultRowHeight="15"/>
  <cols>
    <col min="1" max="1" width="25.42578125" style="5" customWidth="1"/>
    <col min="2" max="2" width="20.28515625" style="5" customWidth="1"/>
    <col min="3" max="3" width="11.7109375" style="5" customWidth="1"/>
    <col min="4" max="4" width="15" style="5" customWidth="1"/>
    <col min="5" max="5" width="11.5703125" style="5" customWidth="1"/>
    <col min="6" max="6" width="11.140625" style="5" customWidth="1"/>
    <col min="7" max="7" width="12.7109375" style="5" customWidth="1"/>
    <col min="8" max="16384" width="9.140625" style="5"/>
  </cols>
  <sheetData>
    <row r="2" spans="1:7" ht="58.5" customHeight="1">
      <c r="A2" s="47" t="s">
        <v>85</v>
      </c>
      <c r="B2" s="46"/>
      <c r="C2" s="46"/>
      <c r="D2" s="46"/>
      <c r="E2" s="46"/>
      <c r="F2" s="46"/>
      <c r="G2" s="46"/>
    </row>
    <row r="3" spans="1:7">
      <c r="G3" s="6" t="s">
        <v>42</v>
      </c>
    </row>
    <row r="4" spans="1:7" ht="70.5" customHeight="1">
      <c r="A4" s="4" t="s">
        <v>0</v>
      </c>
      <c r="B4" s="4" t="s">
        <v>1</v>
      </c>
      <c r="C4" s="1" t="s">
        <v>82</v>
      </c>
      <c r="D4" s="1" t="s">
        <v>86</v>
      </c>
      <c r="E4" s="1" t="s">
        <v>87</v>
      </c>
      <c r="F4" s="4" t="s">
        <v>88</v>
      </c>
      <c r="G4" s="4" t="s">
        <v>89</v>
      </c>
    </row>
    <row r="5" spans="1:7" ht="18" customHeight="1">
      <c r="A5" s="20" t="s">
        <v>2</v>
      </c>
      <c r="B5" s="28"/>
      <c r="C5" s="37">
        <f>C7+C18</f>
        <v>734.3</v>
      </c>
      <c r="D5" s="37">
        <f>D7+D18</f>
        <v>11042.2</v>
      </c>
      <c r="E5" s="37">
        <f>E7+E18</f>
        <v>1213.5999999999999</v>
      </c>
      <c r="F5" s="37">
        <f t="shared" ref="F5:F27" si="0">E5/D5*100</f>
        <v>10.990563474669901</v>
      </c>
      <c r="G5" s="37">
        <f>E5/C5*100</f>
        <v>165.27304916246766</v>
      </c>
    </row>
    <row r="6" spans="1:7" ht="15" customHeight="1">
      <c r="A6" s="11" t="s">
        <v>3</v>
      </c>
      <c r="B6" s="12"/>
      <c r="C6" s="44"/>
      <c r="D6" s="36"/>
      <c r="E6" s="36"/>
      <c r="F6" s="36"/>
      <c r="G6" s="37"/>
    </row>
    <row r="7" spans="1:7" ht="28.5" customHeight="1">
      <c r="A7" s="13" t="s">
        <v>44</v>
      </c>
      <c r="B7" s="14">
        <v>1E+16</v>
      </c>
      <c r="C7" s="35">
        <v>358</v>
      </c>
      <c r="D7" s="35">
        <v>3397</v>
      </c>
      <c r="E7" s="35">
        <v>743.5</v>
      </c>
      <c r="F7" s="36">
        <f t="shared" si="0"/>
        <v>21.886959081542535</v>
      </c>
      <c r="G7" s="36" t="s">
        <v>100</v>
      </c>
    </row>
    <row r="8" spans="1:7" ht="16.5" customHeight="1">
      <c r="A8" s="13" t="s">
        <v>45</v>
      </c>
      <c r="B8" s="14">
        <v>1.01E+16</v>
      </c>
      <c r="C8" s="35">
        <v>110.3</v>
      </c>
      <c r="D8" s="35">
        <v>911.4</v>
      </c>
      <c r="E8" s="35">
        <v>177.2</v>
      </c>
      <c r="F8" s="36">
        <f t="shared" si="0"/>
        <v>19.442615755979812</v>
      </c>
      <c r="G8" s="36">
        <f t="shared" ref="G8:G27" si="1">E8/C8*100</f>
        <v>160.65276518585674</v>
      </c>
    </row>
    <row r="9" spans="1:7" ht="31.5" customHeight="1">
      <c r="A9" s="13" t="s">
        <v>46</v>
      </c>
      <c r="B9" s="31" t="s">
        <v>47</v>
      </c>
      <c r="C9" s="35">
        <v>110.3</v>
      </c>
      <c r="D9" s="35">
        <v>911.4</v>
      </c>
      <c r="E9" s="35">
        <v>177.2</v>
      </c>
      <c r="F9" s="36">
        <f t="shared" si="0"/>
        <v>19.442615755979812</v>
      </c>
      <c r="G9" s="36">
        <f t="shared" si="1"/>
        <v>160.65276518585674</v>
      </c>
    </row>
    <row r="10" spans="1:7" ht="59.25" customHeight="1">
      <c r="A10" s="13" t="s">
        <v>91</v>
      </c>
      <c r="B10" s="14">
        <v>1.03E+16</v>
      </c>
      <c r="C10" s="35">
        <v>0</v>
      </c>
      <c r="D10" s="35">
        <v>967.4</v>
      </c>
      <c r="E10" s="35">
        <v>251.6</v>
      </c>
      <c r="F10" s="36">
        <f t="shared" si="0"/>
        <v>26.007856109158567</v>
      </c>
      <c r="G10" s="36">
        <v>0</v>
      </c>
    </row>
    <row r="11" spans="1:7">
      <c r="A11" s="13" t="s">
        <v>48</v>
      </c>
      <c r="B11" s="14">
        <v>1.05E+16</v>
      </c>
      <c r="C11" s="35">
        <v>0</v>
      </c>
      <c r="D11" s="35">
        <v>29.7</v>
      </c>
      <c r="E11" s="35">
        <v>0</v>
      </c>
      <c r="F11" s="36">
        <f t="shared" si="0"/>
        <v>0</v>
      </c>
      <c r="G11" s="36">
        <v>0</v>
      </c>
    </row>
    <row r="12" spans="1:7" ht="29.25" customHeight="1">
      <c r="A12" s="13" t="s">
        <v>49</v>
      </c>
      <c r="B12" s="31" t="s">
        <v>50</v>
      </c>
      <c r="C12" s="35">
        <v>0</v>
      </c>
      <c r="D12" s="35">
        <v>29.7</v>
      </c>
      <c r="E12" s="35">
        <v>0</v>
      </c>
      <c r="F12" s="36">
        <f t="shared" si="0"/>
        <v>0</v>
      </c>
      <c r="G12" s="36">
        <v>0</v>
      </c>
    </row>
    <row r="13" spans="1:7">
      <c r="A13" s="13" t="s">
        <v>51</v>
      </c>
      <c r="B13" s="14">
        <v>1.06E+16</v>
      </c>
      <c r="C13" s="35">
        <v>247.8</v>
      </c>
      <c r="D13" s="35">
        <v>1487.9</v>
      </c>
      <c r="E13" s="35">
        <v>314.10000000000002</v>
      </c>
      <c r="F13" s="36">
        <f t="shared" si="0"/>
        <v>21.110289670004708</v>
      </c>
      <c r="G13" s="36">
        <f t="shared" si="1"/>
        <v>126.75544794188862</v>
      </c>
    </row>
    <row r="14" spans="1:7" ht="28.5" customHeight="1">
      <c r="A14" s="13" t="s">
        <v>52</v>
      </c>
      <c r="B14" s="31" t="s">
        <v>53</v>
      </c>
      <c r="C14" s="35">
        <v>52.6</v>
      </c>
      <c r="D14" s="35">
        <v>355</v>
      </c>
      <c r="E14" s="35">
        <v>122.5</v>
      </c>
      <c r="F14" s="36">
        <f t="shared" si="0"/>
        <v>34.507042253521128</v>
      </c>
      <c r="G14" s="36" t="s">
        <v>99</v>
      </c>
    </row>
    <row r="15" spans="1:7">
      <c r="A15" s="13" t="s">
        <v>54</v>
      </c>
      <c r="B15" s="14">
        <v>1.06060000000001E+16</v>
      </c>
      <c r="C15" s="35">
        <v>195.2</v>
      </c>
      <c r="D15" s="35">
        <v>1132.9000000000001</v>
      </c>
      <c r="E15" s="35">
        <v>191.6</v>
      </c>
      <c r="F15" s="36">
        <f t="shared" si="0"/>
        <v>16.912348839262069</v>
      </c>
      <c r="G15" s="36">
        <f t="shared" si="1"/>
        <v>98.155737704918039</v>
      </c>
    </row>
    <row r="16" spans="1:7" s="32" customFormat="1">
      <c r="A16" s="13" t="s">
        <v>55</v>
      </c>
      <c r="B16" s="14">
        <v>1.08E+16</v>
      </c>
      <c r="C16" s="35">
        <v>0</v>
      </c>
      <c r="D16" s="35">
        <v>0.6</v>
      </c>
      <c r="E16" s="35">
        <v>0.6</v>
      </c>
      <c r="F16" s="36">
        <f t="shared" si="0"/>
        <v>100</v>
      </c>
      <c r="G16" s="36">
        <v>0</v>
      </c>
    </row>
    <row r="17" spans="1:7" s="32" customFormat="1" hidden="1">
      <c r="A17" s="41" t="s">
        <v>92</v>
      </c>
      <c r="B17" s="14">
        <v>1.17000000000001E+16</v>
      </c>
      <c r="C17" s="35"/>
      <c r="D17" s="35"/>
      <c r="E17" s="35"/>
      <c r="F17" s="36" t="e">
        <f t="shared" si="0"/>
        <v>#DIV/0!</v>
      </c>
      <c r="G17" s="36" t="e">
        <f t="shared" si="1"/>
        <v>#DIV/0!</v>
      </c>
    </row>
    <row r="18" spans="1:7" s="32" customFormat="1" ht="58.5" customHeight="1">
      <c r="A18" s="13" t="s">
        <v>56</v>
      </c>
      <c r="B18" s="31" t="s">
        <v>57</v>
      </c>
      <c r="C18" s="35">
        <f>C19+C23+C24+C26+C28</f>
        <v>376.3</v>
      </c>
      <c r="D18" s="35">
        <f>D19+D24+D26+D23</f>
        <v>7645.2</v>
      </c>
      <c r="E18" s="35">
        <f>E19+E24+E26</f>
        <v>470.1</v>
      </c>
      <c r="F18" s="36">
        <f t="shared" si="0"/>
        <v>6.1489562078166697</v>
      </c>
      <c r="G18" s="36">
        <f t="shared" si="1"/>
        <v>124.92692001062981</v>
      </c>
    </row>
    <row r="19" spans="1:7" s="32" customFormat="1" ht="57" customHeight="1">
      <c r="A19" s="13" t="s">
        <v>58</v>
      </c>
      <c r="B19" s="31" t="s">
        <v>59</v>
      </c>
      <c r="C19" s="35">
        <v>133.69999999999999</v>
      </c>
      <c r="D19" s="35">
        <v>1072</v>
      </c>
      <c r="E19" s="35">
        <v>387.1</v>
      </c>
      <c r="F19" s="36">
        <f t="shared" si="0"/>
        <v>36.110074626865675</v>
      </c>
      <c r="G19" s="36" t="s">
        <v>98</v>
      </c>
    </row>
    <row r="20" spans="1:7" s="32" customFormat="1" ht="57.75" customHeight="1">
      <c r="A20" s="13" t="s">
        <v>60</v>
      </c>
      <c r="B20" s="42" t="s">
        <v>83</v>
      </c>
      <c r="C20" s="35">
        <v>26.1</v>
      </c>
      <c r="D20" s="35">
        <v>108.3</v>
      </c>
      <c r="E20" s="35">
        <v>27.1</v>
      </c>
      <c r="F20" s="36">
        <f t="shared" si="0"/>
        <v>25.023084025854107</v>
      </c>
      <c r="G20" s="36">
        <f t="shared" si="1"/>
        <v>103.83141762452108</v>
      </c>
    </row>
    <row r="21" spans="1:7" s="32" customFormat="1" ht="89.25">
      <c r="A21" s="13" t="s">
        <v>61</v>
      </c>
      <c r="B21" s="42" t="s">
        <v>84</v>
      </c>
      <c r="C21" s="35">
        <v>107.6</v>
      </c>
      <c r="D21" s="35">
        <v>963.7</v>
      </c>
      <c r="E21" s="35">
        <v>360</v>
      </c>
      <c r="F21" s="36">
        <f t="shared" si="0"/>
        <v>37.356023658814976</v>
      </c>
      <c r="G21" s="36" t="s">
        <v>97</v>
      </c>
    </row>
    <row r="22" spans="1:7" s="32" customFormat="1" ht="45" hidden="1">
      <c r="A22" s="43" t="s">
        <v>93</v>
      </c>
      <c r="B22" s="31" t="s">
        <v>94</v>
      </c>
      <c r="C22" s="35">
        <v>0</v>
      </c>
      <c r="D22" s="35">
        <v>0</v>
      </c>
      <c r="E22" s="35">
        <v>0</v>
      </c>
      <c r="F22" s="36" t="e">
        <f t="shared" si="0"/>
        <v>#DIV/0!</v>
      </c>
      <c r="G22" s="36" t="e">
        <f t="shared" si="1"/>
        <v>#DIV/0!</v>
      </c>
    </row>
    <row r="23" spans="1:7" s="32" customFormat="1" ht="147" customHeight="1">
      <c r="A23" s="45" t="s">
        <v>95</v>
      </c>
      <c r="B23" s="31" t="s">
        <v>96</v>
      </c>
      <c r="C23" s="35">
        <v>0</v>
      </c>
      <c r="D23" s="35">
        <v>5907</v>
      </c>
      <c r="E23" s="35">
        <v>0</v>
      </c>
      <c r="F23" s="36">
        <f t="shared" si="0"/>
        <v>0</v>
      </c>
      <c r="G23" s="36">
        <v>0</v>
      </c>
    </row>
    <row r="24" spans="1:7" s="32" customFormat="1" ht="57" customHeight="1">
      <c r="A24" s="13" t="s">
        <v>62</v>
      </c>
      <c r="B24" s="31" t="s">
        <v>63</v>
      </c>
      <c r="C24" s="35">
        <v>38.799999999999997</v>
      </c>
      <c r="D24" s="35">
        <v>249.2</v>
      </c>
      <c r="E24" s="35">
        <v>42.2</v>
      </c>
      <c r="F24" s="36">
        <f t="shared" si="0"/>
        <v>16.93418940609952</v>
      </c>
      <c r="G24" s="36">
        <f t="shared" si="1"/>
        <v>108.76288659793816</v>
      </c>
    </row>
    <row r="25" spans="1:7" ht="80.25" customHeight="1">
      <c r="A25" s="13" t="s">
        <v>64</v>
      </c>
      <c r="B25" s="31" t="s">
        <v>65</v>
      </c>
      <c r="C25" s="35">
        <v>38.799999999999997</v>
      </c>
      <c r="D25" s="35">
        <v>249.2</v>
      </c>
      <c r="E25" s="35">
        <v>42.2</v>
      </c>
      <c r="F25" s="36">
        <f t="shared" si="0"/>
        <v>16.93418940609952</v>
      </c>
      <c r="G25" s="36">
        <f t="shared" si="1"/>
        <v>108.76288659793816</v>
      </c>
    </row>
    <row r="26" spans="1:7" ht="27.75" customHeight="1">
      <c r="A26" s="13" t="s">
        <v>66</v>
      </c>
      <c r="B26" s="31" t="s">
        <v>67</v>
      </c>
      <c r="C26" s="35">
        <v>203.8</v>
      </c>
      <c r="D26" s="35">
        <v>417</v>
      </c>
      <c r="E26" s="35">
        <v>40.799999999999997</v>
      </c>
      <c r="F26" s="36">
        <f t="shared" si="0"/>
        <v>9.7841726618705032</v>
      </c>
      <c r="G26" s="36">
        <f t="shared" si="1"/>
        <v>20.01962708537782</v>
      </c>
    </row>
    <row r="27" spans="1:7" ht="42.75" customHeight="1">
      <c r="A27" s="13" t="s">
        <v>68</v>
      </c>
      <c r="B27" s="31" t="s">
        <v>69</v>
      </c>
      <c r="C27" s="35">
        <v>203.8</v>
      </c>
      <c r="D27" s="35">
        <v>417</v>
      </c>
      <c r="E27" s="35">
        <v>40.799999999999997</v>
      </c>
      <c r="F27" s="36">
        <f t="shared" si="0"/>
        <v>9.7841726618705032</v>
      </c>
      <c r="G27" s="36">
        <f t="shared" si="1"/>
        <v>20.01962708537782</v>
      </c>
    </row>
    <row r="28" spans="1:7" ht="27" hidden="1" customHeight="1">
      <c r="A28" s="33" t="s">
        <v>80</v>
      </c>
      <c r="B28" s="34" t="s">
        <v>81</v>
      </c>
      <c r="C28" s="30"/>
      <c r="D28" s="30"/>
      <c r="E28" s="30"/>
      <c r="F28" s="38"/>
      <c r="G28" s="38"/>
    </row>
    <row r="29" spans="1:7" ht="21" customHeight="1">
      <c r="A29" s="21" t="s">
        <v>4</v>
      </c>
      <c r="B29" s="22"/>
      <c r="C29" s="23">
        <f>C31+C35+C37+C40+C43</f>
        <v>684.5</v>
      </c>
      <c r="D29" s="23">
        <f>D31+D35+D37+D40+D43</f>
        <v>11173</v>
      </c>
      <c r="E29" s="23">
        <f>E31+E35+E37+E40+E43</f>
        <v>971.10000000000014</v>
      </c>
      <c r="F29" s="23">
        <f>E29/D29*100</f>
        <v>8.6914884095587599</v>
      </c>
      <c r="G29" s="23">
        <f t="shared" ref="G29:G44" si="2">E29/C29*100</f>
        <v>141.86997808619432</v>
      </c>
    </row>
    <row r="30" spans="1:7">
      <c r="A30" s="3" t="s">
        <v>3</v>
      </c>
      <c r="B30" s="2"/>
      <c r="C30" s="8"/>
      <c r="D30" s="37"/>
      <c r="E30" s="37"/>
      <c r="F30" s="23"/>
      <c r="G30" s="23"/>
    </row>
    <row r="31" spans="1:7" ht="25.5">
      <c r="A31" s="3" t="s">
        <v>5</v>
      </c>
      <c r="B31" s="15" t="s">
        <v>6</v>
      </c>
      <c r="C31" s="36">
        <f>C32+C33+C34</f>
        <v>374.8</v>
      </c>
      <c r="D31" s="36">
        <f t="shared" ref="D31:E31" si="3">D32+D33+D34</f>
        <v>2653.2999999999997</v>
      </c>
      <c r="E31" s="36">
        <f t="shared" si="3"/>
        <v>619.90000000000009</v>
      </c>
      <c r="F31" s="38">
        <f t="shared" ref="F31:F44" si="4">E31/D31*100</f>
        <v>23.363358836166288</v>
      </c>
      <c r="G31" s="38">
        <f t="shared" si="2"/>
        <v>165.39487726787624</v>
      </c>
    </row>
    <row r="32" spans="1:7" ht="57" customHeight="1">
      <c r="A32" s="3" t="s">
        <v>7</v>
      </c>
      <c r="B32" s="16" t="s">
        <v>8</v>
      </c>
      <c r="C32" s="36">
        <v>374.8</v>
      </c>
      <c r="D32" s="39">
        <v>2592.1</v>
      </c>
      <c r="E32" s="36">
        <f>603.7-38</f>
        <v>565.70000000000005</v>
      </c>
      <c r="F32" s="38">
        <f t="shared" si="4"/>
        <v>21.82400370356082</v>
      </c>
      <c r="G32" s="38">
        <f t="shared" si="2"/>
        <v>150.93383137673428</v>
      </c>
    </row>
    <row r="33" spans="1:7" ht="18" customHeight="1">
      <c r="A33" s="3" t="s">
        <v>73</v>
      </c>
      <c r="B33" s="16" t="s">
        <v>74</v>
      </c>
      <c r="C33" s="36">
        <v>0</v>
      </c>
      <c r="D33" s="39">
        <v>5</v>
      </c>
      <c r="E33" s="36">
        <v>0</v>
      </c>
      <c r="F33" s="38">
        <f t="shared" si="4"/>
        <v>0</v>
      </c>
      <c r="G33" s="38">
        <v>0</v>
      </c>
    </row>
    <row r="34" spans="1:7" ht="27.75" customHeight="1">
      <c r="A34" s="3" t="s">
        <v>9</v>
      </c>
      <c r="B34" s="15" t="s">
        <v>10</v>
      </c>
      <c r="C34" s="36">
        <v>0</v>
      </c>
      <c r="D34" s="36">
        <v>56.2</v>
      </c>
      <c r="E34" s="36">
        <v>54.2</v>
      </c>
      <c r="F34" s="38">
        <f t="shared" si="4"/>
        <v>96.441281138790032</v>
      </c>
      <c r="G34" s="38">
        <v>0</v>
      </c>
    </row>
    <row r="35" spans="1:7" ht="18" customHeight="1">
      <c r="A35" s="3" t="s">
        <v>11</v>
      </c>
      <c r="B35" s="15" t="s">
        <v>12</v>
      </c>
      <c r="C35" s="36">
        <f>C36</f>
        <v>38.799999999999997</v>
      </c>
      <c r="D35" s="36">
        <f t="shared" ref="D35:E35" si="5">D36</f>
        <v>249.2</v>
      </c>
      <c r="E35" s="36">
        <f t="shared" si="5"/>
        <v>42.2</v>
      </c>
      <c r="F35" s="38">
        <f t="shared" si="4"/>
        <v>16.93418940609952</v>
      </c>
      <c r="G35" s="38">
        <f t="shared" si="2"/>
        <v>108.76288659793816</v>
      </c>
    </row>
    <row r="36" spans="1:7" ht="30.75" customHeight="1">
      <c r="A36" s="3" t="s">
        <v>13</v>
      </c>
      <c r="B36" s="15" t="s">
        <v>14</v>
      </c>
      <c r="C36" s="36">
        <v>38.799999999999997</v>
      </c>
      <c r="D36" s="36">
        <v>249.2</v>
      </c>
      <c r="E36" s="36">
        <v>42.2</v>
      </c>
      <c r="F36" s="38">
        <f t="shared" si="4"/>
        <v>16.93418940609952</v>
      </c>
      <c r="G36" s="38">
        <f t="shared" si="2"/>
        <v>108.76288659793816</v>
      </c>
    </row>
    <row r="37" spans="1:7" ht="18.75" customHeight="1">
      <c r="A37" s="3" t="s">
        <v>15</v>
      </c>
      <c r="B37" s="15" t="s">
        <v>16</v>
      </c>
      <c r="C37" s="36">
        <f>C38+C39</f>
        <v>0</v>
      </c>
      <c r="D37" s="36">
        <f t="shared" ref="D37:E37" si="6">D38+D39</f>
        <v>6874.4</v>
      </c>
      <c r="E37" s="36">
        <f t="shared" si="6"/>
        <v>51</v>
      </c>
      <c r="F37" s="38">
        <f t="shared" si="4"/>
        <v>0.74188292796462241</v>
      </c>
      <c r="G37" s="38">
        <v>0</v>
      </c>
    </row>
    <row r="38" spans="1:7" ht="29.25" customHeight="1">
      <c r="A38" s="3" t="s">
        <v>17</v>
      </c>
      <c r="B38" s="15" t="s">
        <v>18</v>
      </c>
      <c r="C38" s="36">
        <v>0</v>
      </c>
      <c r="D38" s="36">
        <v>6874.4</v>
      </c>
      <c r="E38" s="36">
        <v>51</v>
      </c>
      <c r="F38" s="38">
        <f t="shared" si="4"/>
        <v>0.74188292796462241</v>
      </c>
      <c r="G38" s="38">
        <v>0</v>
      </c>
    </row>
    <row r="39" spans="1:7" ht="30.75" customHeight="1">
      <c r="A39" s="3" t="s">
        <v>19</v>
      </c>
      <c r="B39" s="15" t="s">
        <v>20</v>
      </c>
      <c r="C39" s="36">
        <v>0</v>
      </c>
      <c r="D39" s="36">
        <v>0</v>
      </c>
      <c r="E39" s="36">
        <v>0</v>
      </c>
      <c r="F39" s="38">
        <v>0</v>
      </c>
      <c r="G39" s="38">
        <v>0</v>
      </c>
    </row>
    <row r="40" spans="1:7" ht="29.25" customHeight="1">
      <c r="A40" s="3" t="s">
        <v>21</v>
      </c>
      <c r="B40" s="15" t="s">
        <v>22</v>
      </c>
      <c r="C40" s="36">
        <f>C42</f>
        <v>0</v>
      </c>
      <c r="D40" s="36">
        <f t="shared" ref="D40" si="7">D42</f>
        <v>41.5</v>
      </c>
      <c r="E40" s="36">
        <v>7.7</v>
      </c>
      <c r="F40" s="38">
        <f t="shared" si="4"/>
        <v>18.554216867469879</v>
      </c>
      <c r="G40" s="38">
        <v>0</v>
      </c>
    </row>
    <row r="41" spans="1:7" ht="0.75" customHeight="1">
      <c r="A41" s="3" t="s">
        <v>23</v>
      </c>
      <c r="B41" s="15" t="s">
        <v>24</v>
      </c>
      <c r="C41" s="36"/>
      <c r="D41" s="36"/>
      <c r="E41" s="36"/>
      <c r="F41" s="38" t="e">
        <f t="shared" si="4"/>
        <v>#DIV/0!</v>
      </c>
      <c r="G41" s="38" t="e">
        <f t="shared" si="2"/>
        <v>#DIV/0!</v>
      </c>
    </row>
    <row r="42" spans="1:7" ht="18" customHeight="1">
      <c r="A42" s="3" t="s">
        <v>25</v>
      </c>
      <c r="B42" s="15" t="s">
        <v>26</v>
      </c>
      <c r="C42" s="36">
        <v>0</v>
      </c>
      <c r="D42" s="36">
        <v>41.5</v>
      </c>
      <c r="E42" s="36">
        <v>7.7</v>
      </c>
      <c r="F42" s="38">
        <f t="shared" si="4"/>
        <v>18.554216867469879</v>
      </c>
      <c r="G42" s="38">
        <v>0</v>
      </c>
    </row>
    <row r="43" spans="1:7" ht="18" customHeight="1">
      <c r="A43" s="3" t="s">
        <v>77</v>
      </c>
      <c r="B43" s="15" t="s">
        <v>27</v>
      </c>
      <c r="C43" s="36">
        <f>C44</f>
        <v>270.89999999999998</v>
      </c>
      <c r="D43" s="36">
        <f t="shared" ref="D43:E43" si="8">D44</f>
        <v>1354.6</v>
      </c>
      <c r="E43" s="36">
        <f t="shared" si="8"/>
        <v>250.3</v>
      </c>
      <c r="F43" s="38">
        <f t="shared" si="4"/>
        <v>18.477779418278462</v>
      </c>
      <c r="G43" s="38">
        <f t="shared" si="2"/>
        <v>92.395717977113335</v>
      </c>
    </row>
    <row r="44" spans="1:7" ht="18" customHeight="1">
      <c r="A44" s="3" t="s">
        <v>28</v>
      </c>
      <c r="B44" s="15" t="s">
        <v>29</v>
      </c>
      <c r="C44" s="36">
        <v>270.89999999999998</v>
      </c>
      <c r="D44" s="36">
        <v>1354.6</v>
      </c>
      <c r="E44" s="36">
        <v>250.3</v>
      </c>
      <c r="F44" s="38">
        <f t="shared" si="4"/>
        <v>18.477779418278462</v>
      </c>
      <c r="G44" s="38">
        <f t="shared" si="2"/>
        <v>92.395717977113335</v>
      </c>
    </row>
    <row r="45" spans="1:7" ht="42" customHeight="1">
      <c r="A45" s="3" t="s">
        <v>30</v>
      </c>
      <c r="B45" s="15"/>
      <c r="C45" s="36">
        <f>C5-C29</f>
        <v>49.799999999999955</v>
      </c>
      <c r="D45" s="36">
        <f>D5-D29</f>
        <v>-130.79999999999927</v>
      </c>
      <c r="E45" s="36">
        <f>E5-E29</f>
        <v>242.49999999999977</v>
      </c>
      <c r="F45" s="36"/>
      <c r="G45" s="36"/>
    </row>
    <row r="46" spans="1:7" ht="25.5">
      <c r="A46" s="2" t="s">
        <v>31</v>
      </c>
      <c r="B46" s="17"/>
      <c r="C46" s="37">
        <f t="shared" ref="C46" si="9">C48</f>
        <v>-49.800000000000068</v>
      </c>
      <c r="D46" s="37">
        <f t="shared" ref="D46:E46" si="10">D48</f>
        <v>130.79999999999927</v>
      </c>
      <c r="E46" s="37">
        <f t="shared" si="10"/>
        <v>-242.5</v>
      </c>
      <c r="F46" s="37"/>
      <c r="G46" s="37"/>
    </row>
    <row r="47" spans="1:7">
      <c r="A47" s="3" t="s">
        <v>3</v>
      </c>
      <c r="B47" s="15"/>
      <c r="C47" s="36"/>
      <c r="D47" s="36"/>
      <c r="E47" s="36"/>
      <c r="F47" s="36"/>
      <c r="G47" s="36"/>
    </row>
    <row r="48" spans="1:7" ht="42.75" customHeight="1">
      <c r="A48" s="3" t="s">
        <v>32</v>
      </c>
      <c r="B48" s="15" t="s">
        <v>33</v>
      </c>
      <c r="C48" s="36">
        <f t="shared" ref="C48" si="11">C49+C50</f>
        <v>-49.800000000000068</v>
      </c>
      <c r="D48" s="36">
        <f t="shared" ref="D48:E48" si="12">D49+D50</f>
        <v>130.79999999999927</v>
      </c>
      <c r="E48" s="36">
        <f t="shared" si="12"/>
        <v>-242.5</v>
      </c>
      <c r="F48" s="36"/>
      <c r="G48" s="36"/>
    </row>
    <row r="49" spans="1:7" ht="28.5" customHeight="1">
      <c r="A49" s="3" t="s">
        <v>34</v>
      </c>
      <c r="B49" s="15" t="s">
        <v>35</v>
      </c>
      <c r="C49" s="36">
        <v>-742.2</v>
      </c>
      <c r="D49" s="36">
        <v>-11042.2</v>
      </c>
      <c r="E49" s="36">
        <v>-1282.8</v>
      </c>
      <c r="F49" s="36"/>
      <c r="G49" s="36"/>
    </row>
    <row r="50" spans="1:7" ht="33" customHeight="1">
      <c r="A50" s="3" t="s">
        <v>36</v>
      </c>
      <c r="B50" s="15" t="s">
        <v>37</v>
      </c>
      <c r="C50" s="36">
        <v>692.4</v>
      </c>
      <c r="D50" s="36">
        <v>11173</v>
      </c>
      <c r="E50" s="36">
        <v>1040.3</v>
      </c>
      <c r="F50" s="36"/>
      <c r="G50" s="36"/>
    </row>
    <row r="54" spans="1:7">
      <c r="A54" s="46" t="s">
        <v>43</v>
      </c>
      <c r="B54" s="46"/>
      <c r="C54" s="46"/>
      <c r="D54" s="46"/>
      <c r="E54" s="46"/>
      <c r="F54" s="46"/>
      <c r="G54" s="46"/>
    </row>
  </sheetData>
  <mergeCells count="2">
    <mergeCell ref="A54:G54"/>
    <mergeCell ref="A2:G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D6" sqref="D6"/>
    </sheetView>
  </sheetViews>
  <sheetFormatPr defaultRowHeight="15"/>
  <cols>
    <col min="1" max="1" width="22.28515625" style="5" customWidth="1"/>
    <col min="2" max="2" width="15.7109375" style="5" customWidth="1"/>
    <col min="3" max="3" width="10.42578125" style="5" customWidth="1"/>
    <col min="4" max="4" width="14.140625" style="5" customWidth="1"/>
    <col min="5" max="5" width="13" style="5" customWidth="1"/>
    <col min="6" max="6" width="13.5703125" style="5" customWidth="1"/>
    <col min="7" max="7" width="14.28515625" style="5" customWidth="1"/>
    <col min="8" max="16384" width="9.140625" style="5"/>
  </cols>
  <sheetData>
    <row r="2" spans="1:7" ht="96" customHeight="1">
      <c r="A2" s="47" t="s">
        <v>90</v>
      </c>
      <c r="B2" s="46"/>
      <c r="C2" s="46"/>
      <c r="D2" s="46"/>
      <c r="E2" s="46"/>
      <c r="F2" s="46"/>
      <c r="G2" s="46"/>
    </row>
    <row r="3" spans="1:7">
      <c r="G3" s="6"/>
    </row>
    <row r="4" spans="1:7" ht="73.5" customHeight="1">
      <c r="A4" s="1" t="s">
        <v>38</v>
      </c>
      <c r="B4" s="9" t="s">
        <v>39</v>
      </c>
      <c r="C4" s="1" t="s">
        <v>82</v>
      </c>
      <c r="D4" s="1" t="s">
        <v>86</v>
      </c>
      <c r="E4" s="1" t="s">
        <v>87</v>
      </c>
      <c r="F4" s="4" t="s">
        <v>88</v>
      </c>
      <c r="G4" s="4" t="s">
        <v>89</v>
      </c>
    </row>
    <row r="5" spans="1:7" ht="44.25" customHeight="1">
      <c r="A5" s="10" t="s">
        <v>40</v>
      </c>
      <c r="B5" s="40">
        <v>4.5</v>
      </c>
      <c r="C5" s="7">
        <v>231.9</v>
      </c>
      <c r="D5" s="7">
        <v>2184.1</v>
      </c>
      <c r="E5" s="7">
        <v>425.4</v>
      </c>
      <c r="F5" s="7">
        <f>E5/D5*100</f>
        <v>19.477130168032598</v>
      </c>
      <c r="G5" s="7">
        <f>E5/C5*100</f>
        <v>183.44113842173348</v>
      </c>
    </row>
    <row r="6" spans="1:7" ht="42.75" customHeight="1">
      <c r="A6" s="3" t="s">
        <v>41</v>
      </c>
      <c r="B6" s="40">
        <v>2</v>
      </c>
      <c r="C6" s="7">
        <v>135.30000000000001</v>
      </c>
      <c r="D6" s="7">
        <v>836.1</v>
      </c>
      <c r="E6" s="7">
        <v>122.9</v>
      </c>
      <c r="F6" s="7">
        <f>E6/D6*100</f>
        <v>14.699198660447315</v>
      </c>
      <c r="G6" s="7">
        <f>E6/C6*100</f>
        <v>90.835181079083512</v>
      </c>
    </row>
    <row r="10" spans="1:7">
      <c r="A10" s="46" t="s">
        <v>43</v>
      </c>
      <c r="B10" s="46"/>
      <c r="C10" s="46"/>
      <c r="D10" s="46"/>
      <c r="E10" s="46"/>
      <c r="F10" s="46"/>
      <c r="G10" s="46"/>
    </row>
  </sheetData>
  <mergeCells count="2">
    <mergeCell ref="A2:G2"/>
    <mergeCell ref="A10:G10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"/>
  <sheetViews>
    <sheetView workbookViewId="0">
      <selection activeCell="D8" sqref="D8"/>
    </sheetView>
  </sheetViews>
  <sheetFormatPr defaultRowHeight="15"/>
  <cols>
    <col min="1" max="1" width="31.42578125" style="5" customWidth="1"/>
    <col min="2" max="2" width="16.85546875" style="5" customWidth="1"/>
    <col min="3" max="3" width="17.42578125" style="5" customWidth="1"/>
    <col min="4" max="4" width="14.5703125" style="5" customWidth="1"/>
    <col min="5" max="5" width="13" style="5" customWidth="1"/>
    <col min="6" max="6" width="13.42578125" style="5" customWidth="1"/>
    <col min="7" max="16384" width="9.140625" style="5"/>
  </cols>
  <sheetData>
    <row r="2" spans="1:6" ht="96" customHeight="1">
      <c r="A2" s="47" t="s">
        <v>101</v>
      </c>
      <c r="B2" s="46"/>
      <c r="C2" s="46"/>
      <c r="D2" s="46"/>
      <c r="E2" s="46"/>
      <c r="F2" s="46"/>
    </row>
    <row r="3" spans="1:6">
      <c r="F3" s="6"/>
    </row>
    <row r="4" spans="1:6" ht="66.75" customHeight="1">
      <c r="A4" s="4" t="s">
        <v>70</v>
      </c>
      <c r="B4" s="1" t="s">
        <v>82</v>
      </c>
      <c r="C4" s="1" t="s">
        <v>86</v>
      </c>
      <c r="D4" s="1" t="s">
        <v>87</v>
      </c>
      <c r="E4" s="4" t="s">
        <v>88</v>
      </c>
      <c r="F4" s="4" t="s">
        <v>89</v>
      </c>
    </row>
    <row r="5" spans="1:6" ht="78" customHeight="1">
      <c r="A5" s="25" t="s">
        <v>78</v>
      </c>
      <c r="B5" s="27">
        <v>0</v>
      </c>
      <c r="C5" s="27">
        <v>2</v>
      </c>
      <c r="D5" s="27">
        <v>0</v>
      </c>
      <c r="E5" s="27">
        <f t="shared" ref="E5:E9" si="0">D5/C5*100</f>
        <v>0</v>
      </c>
      <c r="F5" s="36">
        <v>0</v>
      </c>
    </row>
    <row r="6" spans="1:6" ht="76.5" customHeight="1">
      <c r="A6" s="19" t="s">
        <v>75</v>
      </c>
      <c r="B6" s="27">
        <v>0</v>
      </c>
      <c r="C6" s="27">
        <v>41.5</v>
      </c>
      <c r="D6" s="27">
        <v>7.7</v>
      </c>
      <c r="E6" s="27">
        <f t="shared" si="0"/>
        <v>18.554216867469879</v>
      </c>
      <c r="F6" s="36">
        <v>0</v>
      </c>
    </row>
    <row r="7" spans="1:6" s="26" customFormat="1" ht="76.5" customHeight="1">
      <c r="A7" s="29" t="s">
        <v>79</v>
      </c>
      <c r="B7" s="27">
        <v>0</v>
      </c>
      <c r="C7" s="27">
        <v>0</v>
      </c>
      <c r="D7" s="27">
        <v>0</v>
      </c>
      <c r="E7" s="27">
        <v>0</v>
      </c>
      <c r="F7" s="36">
        <v>0</v>
      </c>
    </row>
    <row r="8" spans="1:6" ht="65.25" customHeight="1">
      <c r="A8" s="18" t="s">
        <v>76</v>
      </c>
      <c r="B8" s="27">
        <v>0</v>
      </c>
      <c r="C8" s="27">
        <v>6874.4</v>
      </c>
      <c r="D8" s="27">
        <v>51</v>
      </c>
      <c r="E8" s="27">
        <f t="shared" si="0"/>
        <v>0.74188292796462241</v>
      </c>
      <c r="F8" s="36">
        <v>0</v>
      </c>
    </row>
    <row r="9" spans="1:6">
      <c r="A9" s="2" t="s">
        <v>71</v>
      </c>
      <c r="B9" s="24">
        <f t="shared" ref="B9" si="1">B6+B8+B5+B7</f>
        <v>0</v>
      </c>
      <c r="C9" s="24">
        <f t="shared" ref="C9:D9" si="2">C6+C8+C5+C7</f>
        <v>6917.9</v>
      </c>
      <c r="D9" s="24">
        <f t="shared" si="2"/>
        <v>58.7</v>
      </c>
      <c r="E9" s="24">
        <f t="shared" si="0"/>
        <v>0.84852339582821379</v>
      </c>
      <c r="F9" s="37">
        <v>0</v>
      </c>
    </row>
    <row r="13" spans="1:6">
      <c r="A13" s="46" t="s">
        <v>72</v>
      </c>
      <c r="B13" s="46"/>
      <c r="C13" s="46"/>
      <c r="D13" s="46"/>
      <c r="E13" s="46"/>
      <c r="F13" s="46"/>
    </row>
  </sheetData>
  <mergeCells count="2">
    <mergeCell ref="A2:F2"/>
    <mergeCell ref="A13:F1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bichurkina</cp:lastModifiedBy>
  <cp:lastPrinted>2022-04-29T04:41:49Z</cp:lastPrinted>
  <dcterms:created xsi:type="dcterms:W3CDTF">2017-04-17T10:25:39Z</dcterms:created>
  <dcterms:modified xsi:type="dcterms:W3CDTF">2022-04-29T04:52:53Z</dcterms:modified>
</cp:coreProperties>
</file>