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70" yWindow="0" windowWidth="14460" windowHeight="1227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G20" i="1"/>
  <c r="E7"/>
  <c r="D7"/>
  <c r="F8" i="3"/>
  <c r="C8"/>
  <c r="D8"/>
  <c r="B8"/>
  <c r="D38" i="1"/>
  <c r="E38"/>
  <c r="C38"/>
  <c r="G30"/>
  <c r="G34"/>
  <c r="G39"/>
  <c r="G41"/>
  <c r="F30"/>
  <c r="F31"/>
  <c r="F32"/>
  <c r="F34"/>
  <c r="F36"/>
  <c r="F37"/>
  <c r="F39"/>
  <c r="F41"/>
  <c r="C7"/>
  <c r="D18"/>
  <c r="D5" s="1"/>
  <c r="F19"/>
  <c r="C18"/>
  <c r="G8"/>
  <c r="G9"/>
  <c r="G11"/>
  <c r="G12"/>
  <c r="G13"/>
  <c r="G14"/>
  <c r="G15"/>
  <c r="G23"/>
  <c r="G24"/>
  <c r="G25"/>
  <c r="G26"/>
  <c r="F8"/>
  <c r="F9"/>
  <c r="F10"/>
  <c r="F11"/>
  <c r="F12"/>
  <c r="F13"/>
  <c r="F14"/>
  <c r="F15"/>
  <c r="F16"/>
  <c r="F17"/>
  <c r="F20"/>
  <c r="F21"/>
  <c r="F22"/>
  <c r="F23"/>
  <c r="F24"/>
  <c r="F25"/>
  <c r="F26"/>
  <c r="F7" l="1"/>
  <c r="C5"/>
  <c r="E18"/>
  <c r="E5" s="1"/>
  <c r="G18" l="1"/>
  <c r="F18"/>
  <c r="F6" i="3"/>
  <c r="D40" i="1"/>
  <c r="E40"/>
  <c r="D35"/>
  <c r="E35"/>
  <c r="D33"/>
  <c r="E33"/>
  <c r="D29"/>
  <c r="E29"/>
  <c r="C35"/>
  <c r="C33"/>
  <c r="C29"/>
  <c r="C40"/>
  <c r="G7"/>
  <c r="E7" i="3"/>
  <c r="E5"/>
  <c r="E6"/>
  <c r="F5" i="1"/>
  <c r="G33" l="1"/>
  <c r="F33"/>
  <c r="F38"/>
  <c r="G38"/>
  <c r="G29"/>
  <c r="F29"/>
  <c r="F40"/>
  <c r="G40"/>
  <c r="F35"/>
  <c r="G5"/>
  <c r="D27" l="1"/>
  <c r="E27"/>
  <c r="F27" l="1"/>
  <c r="C45"/>
  <c r="C43" s="1"/>
  <c r="C27"/>
  <c r="G27" s="1"/>
  <c r="E8" i="3" l="1"/>
  <c r="C42" i="1"/>
  <c r="D42" l="1"/>
  <c r="E42"/>
  <c r="D45"/>
  <c r="D43" s="1"/>
  <c r="E45"/>
  <c r="E43" s="1"/>
  <c r="G6" i="2" l="1"/>
  <c r="F6"/>
  <c r="G5"/>
  <c r="F5"/>
</calcChain>
</file>

<file path=xl/sharedStrings.xml><?xml version="1.0" encoding="utf-8"?>
<sst xmlns="http://schemas.openxmlformats.org/spreadsheetml/2006/main" count="110" uniqueCount="96">
  <si>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</si>
  <si>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</si>
  <si>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</si>
  <si>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</si>
  <si>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</si>
  <si>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</si>
  <si>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</si>
  <si>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</si>
  <si>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</si>
  <si>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</si>
  <si>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</si>
  <si>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</si>
  <si>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</si>
  <si>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</si>
  <si>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</si>
  <si>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</si>
  <si>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</si>
  <si>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</si>
  <si>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</si>
  <si>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</si>
  <si>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</si>
  <si>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</si>
  <si>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</si>
  <si>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</si>
  <si>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</si>
  <si>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</si>
  <si>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</si>
  <si>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</si>
  <si>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</si>
  <si>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</si>
  <si>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</si>
  <si>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</si>
  <si>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</si>
  <si>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</si>
  <si>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</si>
  <si>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</si>
  <si>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</si>
  <si>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</si>
  <si>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</si>
  <si>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</si>
  <si>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</si>
  <si>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</si>
  <si>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</si>
  <si>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</si>
  <si>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</si>
  <si>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</si>
  <si>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</si>
  <si>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</si>
  <si>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</si>
  <si>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</si>
  <si>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</si>
  <si>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</si>
  <si>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</si>
  <si>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</si>
  <si>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</si>
  <si>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</si>
  <si>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</si>
  <si>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</si>
  <si>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</si>
  <si>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</si>
  <si>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</si>
  <si>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</si>
  <si>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</si>
  <si>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</si>
  <si>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</si>
  <si>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</si>
  <si>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</si>
  <si>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</si>
  <si>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</si>
  <si>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</si>
  <si>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</si>
  <si>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</si>
  <si>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</si>
  <si>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</si>
  <si>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Муниципальная программа "Ремонт автомобильных дорог Яковлевского муниципального образования Базарно-Карабулакского муниципального района"</t>
  </si>
  <si>
    <t>Культура и кинематография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</si>
  <si>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</si>
  <si>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>20216001100001151</t>
  </si>
  <si>
    <t>20216001100002151</t>
  </si>
  <si>
    <t>% исполнения плана                       2022 года</t>
  </si>
  <si>
    <t>% исполнения 2022 года к 2021 году</t>
  </si>
  <si>
    <t>Налоги на товары (работы, услуги) реализуемые на территории Российской Федерации</t>
  </si>
  <si>
    <t xml:space="preserve"> Субсидии бюджетам сельских поселений области на осуществление дорожной деятельности
 в отношении автомобильных дорог общего пользования местного значения 
в границах населенных пунктов сельских поселений за счет средств областного 
дорожного фонда</t>
  </si>
  <si>
    <t>20220000000000150</t>
  </si>
  <si>
    <t>св. 2,1 раза</t>
  </si>
  <si>
    <t>Инициативные платежи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</si>
  <si>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октября 2022 года          
</t>
  </si>
  <si>
    <t>Исполнено на 1 октября 2021 г. (тыс.руб)</t>
  </si>
  <si>
    <t>Утвержденные бюджетные назначения на           1 октября 2022 г. (тыс.руб)</t>
  </si>
  <si>
    <t>Исполнено на 1 октября 2022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</si>
  <si>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октября 2022 года     
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</si>
  <si>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октября 2022 года     
</t>
  </si>
  <si>
    <t>Исполнено на               1 октября 2022 г. (тыс.руб)</t>
  </si>
  <si>
    <t>св. 30,1 раза</t>
  </si>
  <si>
    <t>св. 2,3 раза</t>
  </si>
  <si>
    <t>св. 12,3 раза</t>
  </si>
</sst>
</file>

<file path=xl/styles.xml><?xml version="1.0" encoding="utf-8"?>
<styleSheet xmlns="http://schemas.openxmlformats.org/spreadsheetml/2006/main">
  <numFmts count="4">
    <numFmt numFmtId="164" formatCode="_-* #,##0.0\ _₽_-;\-* #,##0.0\ _₽_-;_-* &quot;-&quot;?\ _₽_-;_-@_-"/>
    <numFmt numFmtId="165" formatCode="000"/>
    <numFmt numFmtId="166" formatCode="#,##0.0_ ;\-#,##0.0\ "/>
    <numFmt numFmtId="167" formatCode="#,##0.0\ _₽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37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9" fontId="10" fillId="0" borderId="1" xfId="4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top" wrapText="1"/>
    </xf>
    <xf numFmtId="164" fontId="6" fillId="0" borderId="0" xfId="0" applyNumberFormat="1" applyFont="1"/>
    <xf numFmtId="164" fontId="1" fillId="0" borderId="0" xfId="0" applyNumberFormat="1" applyFont="1"/>
    <xf numFmtId="164" fontId="9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11" fillId="0" borderId="3" xfId="1" applyNumberFormat="1" applyFont="1" applyFill="1" applyBorder="1" applyAlignment="1" applyProtection="1">
      <alignment wrapText="1"/>
      <protection hidden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2" applyNumberFormat="1" applyFont="1" applyFill="1" applyBorder="1" applyAlignment="1" applyProtection="1">
      <alignment wrapText="1"/>
      <protection hidden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3 2" xfId="6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opLeftCell="A37" workbookViewId="0">
      <selection activeCell="A2" sqref="A2:G51"/>
    </sheetView>
  </sheetViews>
  <sheetFormatPr defaultRowHeight="15"/>
  <cols>
    <col min="1" max="1" width="25.42578125" style="2" customWidth="1"/>
    <col min="2" max="2" width="23.28515625" style="2" customWidth="1"/>
    <col min="3" max="3" width="12.7109375" style="2" customWidth="1"/>
    <col min="4" max="4" width="15" style="2" customWidth="1"/>
    <col min="5" max="5" width="11.5703125" style="2" customWidth="1"/>
    <col min="6" max="6" width="11.140625" style="2" customWidth="1"/>
    <col min="7" max="7" width="12.7109375" style="2" customWidth="1"/>
    <col min="8" max="16384" width="9.140625" style="2"/>
  </cols>
  <sheetData>
    <row r="2" spans="1:7" ht="58.5" customHeight="1">
      <c r="A2" s="36" t="s">
        <v>86</v>
      </c>
      <c r="B2" s="35"/>
      <c r="C2" s="35"/>
      <c r="D2" s="35"/>
      <c r="E2" s="35"/>
      <c r="F2" s="35"/>
      <c r="G2" s="35"/>
    </row>
    <row r="3" spans="1:7">
      <c r="G3" s="3" t="s">
        <v>40</v>
      </c>
    </row>
    <row r="4" spans="1:7" ht="70.5" customHeight="1">
      <c r="A4" s="4" t="s">
        <v>0</v>
      </c>
      <c r="B4" s="4" t="s">
        <v>1</v>
      </c>
      <c r="C4" s="4" t="s">
        <v>87</v>
      </c>
      <c r="D4" s="4" t="s">
        <v>88</v>
      </c>
      <c r="E4" s="4" t="s">
        <v>89</v>
      </c>
      <c r="F4" s="4" t="s">
        <v>79</v>
      </c>
      <c r="G4" s="4" t="s">
        <v>80</v>
      </c>
    </row>
    <row r="5" spans="1:7" ht="18" customHeight="1">
      <c r="A5" s="5" t="s">
        <v>2</v>
      </c>
      <c r="B5" s="6"/>
      <c r="C5" s="7">
        <f>C7+C18</f>
        <v>2454.3000000000002</v>
      </c>
      <c r="D5" s="7">
        <f>D7+D18</f>
        <v>12960.5</v>
      </c>
      <c r="E5" s="7">
        <f>E7+E18</f>
        <v>3866.2999999999997</v>
      </c>
      <c r="F5" s="7">
        <f t="shared" ref="F5:F41" si="0">E5/D5*100</f>
        <v>29.831410825199644</v>
      </c>
      <c r="G5" s="7">
        <f>E5/C5*100</f>
        <v>157.53167909383529</v>
      </c>
    </row>
    <row r="6" spans="1:7" ht="15" customHeight="1">
      <c r="A6" s="8" t="s">
        <v>3</v>
      </c>
      <c r="B6" s="9"/>
      <c r="C6" s="10"/>
      <c r="D6" s="33"/>
      <c r="E6" s="33"/>
      <c r="F6" s="11"/>
      <c r="G6" s="7"/>
    </row>
    <row r="7" spans="1:7" ht="28.5" customHeight="1">
      <c r="A7" s="12" t="s">
        <v>42</v>
      </c>
      <c r="B7" s="13">
        <v>1E+16</v>
      </c>
      <c r="C7" s="14">
        <f>C8+C11+C13</f>
        <v>1477.6000000000001</v>
      </c>
      <c r="D7" s="11">
        <f>D8+D10+D11+D13+D16+D17</f>
        <v>4307.2999999999993</v>
      </c>
      <c r="E7" s="11">
        <f>E8+E10+E11+E13+E16+E17</f>
        <v>2471.8999999999996</v>
      </c>
      <c r="F7" s="11">
        <f>E7/D7*100</f>
        <v>57.388619320688136</v>
      </c>
      <c r="G7" s="11">
        <f t="shared" ref="G7:G41" si="1">E7/C7*100</f>
        <v>167.29155387114236</v>
      </c>
    </row>
    <row r="8" spans="1:7" ht="16.5" customHeight="1">
      <c r="A8" s="12" t="s">
        <v>43</v>
      </c>
      <c r="B8" s="13">
        <v>1.01E+16</v>
      </c>
      <c r="C8" s="14">
        <v>329</v>
      </c>
      <c r="D8" s="34">
        <v>911.4</v>
      </c>
      <c r="E8" s="34">
        <v>527.79999999999995</v>
      </c>
      <c r="F8" s="11">
        <f t="shared" ref="F8:F26" si="2">E8/D8*100</f>
        <v>57.91090629800307</v>
      </c>
      <c r="G8" s="11">
        <f t="shared" si="1"/>
        <v>160.42553191489358</v>
      </c>
    </row>
    <row r="9" spans="1:7" ht="31.5" customHeight="1">
      <c r="A9" s="12" t="s">
        <v>44</v>
      </c>
      <c r="B9" s="15" t="s">
        <v>45</v>
      </c>
      <c r="C9" s="14">
        <v>329</v>
      </c>
      <c r="D9" s="34">
        <v>911.4</v>
      </c>
      <c r="E9" s="34">
        <v>527.79999999999995</v>
      </c>
      <c r="F9" s="11">
        <f t="shared" si="2"/>
        <v>57.91090629800307</v>
      </c>
      <c r="G9" s="11">
        <f t="shared" si="1"/>
        <v>160.42553191489358</v>
      </c>
    </row>
    <row r="10" spans="1:7" ht="59.25" customHeight="1">
      <c r="A10" s="12" t="s">
        <v>81</v>
      </c>
      <c r="B10" s="13">
        <v>1.03E+16</v>
      </c>
      <c r="C10" s="14">
        <v>0</v>
      </c>
      <c r="D10" s="34">
        <v>967.4</v>
      </c>
      <c r="E10" s="34">
        <v>839.3</v>
      </c>
      <c r="F10" s="11">
        <f t="shared" si="2"/>
        <v>86.758321273516643</v>
      </c>
      <c r="G10" s="11">
        <v>0</v>
      </c>
    </row>
    <row r="11" spans="1:7">
      <c r="A11" s="12" t="s">
        <v>46</v>
      </c>
      <c r="B11" s="13">
        <v>1.05E+16</v>
      </c>
      <c r="C11" s="14">
        <v>706.4</v>
      </c>
      <c r="D11" s="34">
        <v>29.7</v>
      </c>
      <c r="E11" s="34">
        <v>29</v>
      </c>
      <c r="F11" s="11">
        <f t="shared" si="2"/>
        <v>97.643097643097647</v>
      </c>
      <c r="G11" s="11">
        <f t="shared" si="1"/>
        <v>4.1053227633069085</v>
      </c>
    </row>
    <row r="12" spans="1:7" ht="29.25" customHeight="1">
      <c r="A12" s="12" t="s">
        <v>47</v>
      </c>
      <c r="B12" s="15" t="s">
        <v>48</v>
      </c>
      <c r="C12" s="14">
        <v>706.4</v>
      </c>
      <c r="D12" s="34">
        <v>29.7</v>
      </c>
      <c r="E12" s="34">
        <v>29</v>
      </c>
      <c r="F12" s="11">
        <f t="shared" si="2"/>
        <v>97.643097643097647</v>
      </c>
      <c r="G12" s="11">
        <f t="shared" si="1"/>
        <v>4.1053227633069085</v>
      </c>
    </row>
    <row r="13" spans="1:7">
      <c r="A13" s="12" t="s">
        <v>49</v>
      </c>
      <c r="B13" s="13">
        <v>1.06E+16</v>
      </c>
      <c r="C13" s="14">
        <v>442.2</v>
      </c>
      <c r="D13" s="34">
        <v>1794.2</v>
      </c>
      <c r="E13" s="34">
        <v>489.4</v>
      </c>
      <c r="F13" s="11">
        <f t="shared" si="2"/>
        <v>27.276780737933336</v>
      </c>
      <c r="G13" s="11">
        <f t="shared" si="1"/>
        <v>110.67390321121664</v>
      </c>
    </row>
    <row r="14" spans="1:7" ht="28.5" customHeight="1">
      <c r="A14" s="12" t="s">
        <v>50</v>
      </c>
      <c r="B14" s="15" t="s">
        <v>51</v>
      </c>
      <c r="C14" s="14">
        <v>91.8</v>
      </c>
      <c r="D14" s="34">
        <v>355</v>
      </c>
      <c r="E14" s="34">
        <v>158.6</v>
      </c>
      <c r="F14" s="11">
        <f t="shared" si="2"/>
        <v>44.676056338028168</v>
      </c>
      <c r="G14" s="11">
        <f t="shared" si="1"/>
        <v>172.76688453159042</v>
      </c>
    </row>
    <row r="15" spans="1:7">
      <c r="A15" s="12" t="s">
        <v>52</v>
      </c>
      <c r="B15" s="13">
        <v>1.06060000000001E+16</v>
      </c>
      <c r="C15" s="14">
        <v>350.4</v>
      </c>
      <c r="D15" s="34">
        <v>1439.2</v>
      </c>
      <c r="E15" s="34">
        <v>330.8</v>
      </c>
      <c r="F15" s="11">
        <f t="shared" si="2"/>
        <v>22.984991662034464</v>
      </c>
      <c r="G15" s="11">
        <f t="shared" si="1"/>
        <v>94.406392694063939</v>
      </c>
    </row>
    <row r="16" spans="1:7">
      <c r="A16" s="12" t="s">
        <v>53</v>
      </c>
      <c r="B16" s="13">
        <v>1.08E+16</v>
      </c>
      <c r="C16" s="14">
        <v>0</v>
      </c>
      <c r="D16" s="34">
        <v>0.6</v>
      </c>
      <c r="E16" s="34">
        <v>0.6</v>
      </c>
      <c r="F16" s="11">
        <f t="shared" si="2"/>
        <v>100</v>
      </c>
      <c r="G16" s="11">
        <v>0</v>
      </c>
    </row>
    <row r="17" spans="1:8">
      <c r="A17" s="16" t="s">
        <v>85</v>
      </c>
      <c r="B17" s="13">
        <v>1.1715E+16</v>
      </c>
      <c r="C17" s="14">
        <v>0</v>
      </c>
      <c r="D17" s="34">
        <v>604</v>
      </c>
      <c r="E17" s="34">
        <v>585.79999999999995</v>
      </c>
      <c r="F17" s="11">
        <f t="shared" si="2"/>
        <v>96.986754966887418</v>
      </c>
      <c r="G17" s="11">
        <v>0</v>
      </c>
    </row>
    <row r="18" spans="1:8" ht="58.5" customHeight="1">
      <c r="A18" s="12" t="s">
        <v>54</v>
      </c>
      <c r="B18" s="15" t="s">
        <v>55</v>
      </c>
      <c r="C18" s="14">
        <f>C19+C23+C25+C22</f>
        <v>976.7</v>
      </c>
      <c r="D18" s="11">
        <f>D19+D23+D25+D22</f>
        <v>8653.2000000000007</v>
      </c>
      <c r="E18" s="11">
        <f>E19+E23+E25</f>
        <v>1394.4</v>
      </c>
      <c r="F18" s="11">
        <f t="shared" si="2"/>
        <v>16.114269865483287</v>
      </c>
      <c r="G18" s="11">
        <f t="shared" si="1"/>
        <v>142.76645848264565</v>
      </c>
    </row>
    <row r="19" spans="1:8" ht="57" customHeight="1">
      <c r="A19" s="12" t="s">
        <v>56</v>
      </c>
      <c r="B19" s="15" t="s">
        <v>57</v>
      </c>
      <c r="C19" s="14">
        <v>446.5</v>
      </c>
      <c r="D19" s="34">
        <v>1072</v>
      </c>
      <c r="E19" s="34">
        <v>1044.9000000000001</v>
      </c>
      <c r="F19" s="11">
        <f t="shared" si="2"/>
        <v>97.472014925373145</v>
      </c>
      <c r="G19" s="11" t="s">
        <v>94</v>
      </c>
    </row>
    <row r="20" spans="1:8" ht="57.75" customHeight="1">
      <c r="A20" s="12" t="s">
        <v>58</v>
      </c>
      <c r="B20" s="17" t="s">
        <v>77</v>
      </c>
      <c r="C20" s="14">
        <v>446.5</v>
      </c>
      <c r="D20" s="34">
        <v>108.3</v>
      </c>
      <c r="E20" s="34">
        <v>81.2</v>
      </c>
      <c r="F20" s="11">
        <f t="shared" si="2"/>
        <v>74.976915974145896</v>
      </c>
      <c r="G20" s="11">
        <f t="shared" si="1"/>
        <v>18.185890257558789</v>
      </c>
    </row>
    <row r="21" spans="1:8" ht="79.5" customHeight="1">
      <c r="A21" s="12" t="s">
        <v>59</v>
      </c>
      <c r="B21" s="17" t="s">
        <v>78</v>
      </c>
      <c r="C21" s="14">
        <v>78.3</v>
      </c>
      <c r="D21" s="34">
        <v>963.7</v>
      </c>
      <c r="E21" s="34">
        <v>963.7</v>
      </c>
      <c r="F21" s="11">
        <f t="shared" si="2"/>
        <v>100</v>
      </c>
      <c r="G21" s="11" t="s">
        <v>95</v>
      </c>
      <c r="H21" s="31"/>
    </row>
    <row r="22" spans="1:8" ht="147" customHeight="1">
      <c r="A22" s="25" t="s">
        <v>82</v>
      </c>
      <c r="B22" s="15" t="s">
        <v>83</v>
      </c>
      <c r="C22" s="14">
        <v>0</v>
      </c>
      <c r="D22" s="11">
        <v>6900.6</v>
      </c>
      <c r="E22" s="11">
        <v>0</v>
      </c>
      <c r="F22" s="11">
        <f t="shared" si="2"/>
        <v>0</v>
      </c>
      <c r="G22" s="11">
        <v>0</v>
      </c>
    </row>
    <row r="23" spans="1:8" ht="57" customHeight="1">
      <c r="A23" s="12" t="s">
        <v>60</v>
      </c>
      <c r="B23" s="15" t="s">
        <v>61</v>
      </c>
      <c r="C23" s="14">
        <v>148.9</v>
      </c>
      <c r="D23" s="34">
        <v>263.60000000000002</v>
      </c>
      <c r="E23" s="34">
        <v>172.3</v>
      </c>
      <c r="F23" s="11">
        <f t="shared" si="2"/>
        <v>65.364188163884677</v>
      </c>
      <c r="G23" s="11">
        <f t="shared" si="1"/>
        <v>115.71524513096038</v>
      </c>
    </row>
    <row r="24" spans="1:8" ht="80.25" customHeight="1">
      <c r="A24" s="12" t="s">
        <v>62</v>
      </c>
      <c r="B24" s="15" t="s">
        <v>63</v>
      </c>
      <c r="C24" s="14">
        <v>148.9</v>
      </c>
      <c r="D24" s="34">
        <v>263.60000000000002</v>
      </c>
      <c r="E24" s="34">
        <v>172.3</v>
      </c>
      <c r="F24" s="11">
        <f t="shared" si="2"/>
        <v>65.364188163884677</v>
      </c>
      <c r="G24" s="11">
        <f t="shared" si="1"/>
        <v>115.71524513096038</v>
      </c>
    </row>
    <row r="25" spans="1:8" ht="27.75" customHeight="1">
      <c r="A25" s="12" t="s">
        <v>64</v>
      </c>
      <c r="B25" s="15" t="s">
        <v>65</v>
      </c>
      <c r="C25" s="14">
        <v>381.3</v>
      </c>
      <c r="D25" s="34">
        <v>417</v>
      </c>
      <c r="E25" s="34">
        <v>177.2</v>
      </c>
      <c r="F25" s="11">
        <f t="shared" si="2"/>
        <v>42.494004796163068</v>
      </c>
      <c r="G25" s="11">
        <f t="shared" si="1"/>
        <v>46.472593758195643</v>
      </c>
    </row>
    <row r="26" spans="1:8" ht="42.75" customHeight="1">
      <c r="A26" s="12" t="s">
        <v>66</v>
      </c>
      <c r="B26" s="15" t="s">
        <v>67</v>
      </c>
      <c r="C26" s="14">
        <v>381.3</v>
      </c>
      <c r="D26" s="34">
        <v>417</v>
      </c>
      <c r="E26" s="34">
        <v>177.2</v>
      </c>
      <c r="F26" s="11">
        <f t="shared" si="2"/>
        <v>42.494004796163068</v>
      </c>
      <c r="G26" s="11">
        <f t="shared" si="1"/>
        <v>46.472593758195643</v>
      </c>
    </row>
    <row r="27" spans="1:8" ht="21" customHeight="1">
      <c r="A27" s="26" t="s">
        <v>4</v>
      </c>
      <c r="B27" s="27"/>
      <c r="C27" s="7">
        <f>C29+C33+C35+C38+C40</f>
        <v>2654.6</v>
      </c>
      <c r="D27" s="7">
        <f>D29+D33+D35+D38+D40</f>
        <v>13091.3</v>
      </c>
      <c r="E27" s="7">
        <f>E29+E33+E35+E38+E40</f>
        <v>2675.3</v>
      </c>
      <c r="F27" s="7">
        <f t="shared" si="0"/>
        <v>20.435709211461049</v>
      </c>
      <c r="G27" s="7">
        <f t="shared" si="1"/>
        <v>100.77977849770213</v>
      </c>
    </row>
    <row r="28" spans="1:8">
      <c r="A28" s="18" t="s">
        <v>3</v>
      </c>
      <c r="B28" s="19"/>
      <c r="C28" s="7"/>
      <c r="D28" s="7"/>
      <c r="E28" s="7"/>
      <c r="F28" s="7"/>
      <c r="G28" s="7"/>
    </row>
    <row r="29" spans="1:8" ht="25.5">
      <c r="A29" s="18" t="s">
        <v>5</v>
      </c>
      <c r="B29" s="20" t="s">
        <v>6</v>
      </c>
      <c r="C29" s="11">
        <f>C30+C31+C32</f>
        <v>1558.5</v>
      </c>
      <c r="D29" s="11">
        <f t="shared" ref="D29:E29" si="3">D30+D31+D32</f>
        <v>2713.2999999999997</v>
      </c>
      <c r="E29" s="11">
        <f t="shared" si="3"/>
        <v>1626.6000000000001</v>
      </c>
      <c r="F29" s="11">
        <f t="shared" si="0"/>
        <v>59.949139424317266</v>
      </c>
      <c r="G29" s="11">
        <f t="shared" si="1"/>
        <v>104.36958614051974</v>
      </c>
    </row>
    <row r="30" spans="1:8" ht="55.5" customHeight="1">
      <c r="A30" s="18" t="s">
        <v>7</v>
      </c>
      <c r="B30" s="21" t="s">
        <v>8</v>
      </c>
      <c r="C30" s="11">
        <v>1556.7</v>
      </c>
      <c r="D30" s="22">
        <v>2652.1</v>
      </c>
      <c r="E30" s="11">
        <v>1572.4</v>
      </c>
      <c r="F30" s="11">
        <f t="shared" si="0"/>
        <v>59.288865427397162</v>
      </c>
      <c r="G30" s="11">
        <f t="shared" si="1"/>
        <v>101.00854371426738</v>
      </c>
    </row>
    <row r="31" spans="1:8" ht="18" customHeight="1">
      <c r="A31" s="18" t="s">
        <v>71</v>
      </c>
      <c r="B31" s="21" t="s">
        <v>72</v>
      </c>
      <c r="C31" s="11">
        <v>0</v>
      </c>
      <c r="D31" s="22">
        <v>5</v>
      </c>
      <c r="E31" s="11">
        <v>0</v>
      </c>
      <c r="F31" s="11">
        <f t="shared" si="0"/>
        <v>0</v>
      </c>
      <c r="G31" s="11">
        <v>0</v>
      </c>
    </row>
    <row r="32" spans="1:8" ht="27.75" customHeight="1">
      <c r="A32" s="18" t="s">
        <v>9</v>
      </c>
      <c r="B32" s="20" t="s">
        <v>10</v>
      </c>
      <c r="C32" s="11">
        <v>1.8</v>
      </c>
      <c r="D32" s="11">
        <v>56.2</v>
      </c>
      <c r="E32" s="11">
        <v>54.2</v>
      </c>
      <c r="F32" s="11">
        <f t="shared" si="0"/>
        <v>96.441281138790032</v>
      </c>
      <c r="G32" s="11" t="s">
        <v>93</v>
      </c>
      <c r="H32" s="31"/>
    </row>
    <row r="33" spans="1:8" ht="18" customHeight="1">
      <c r="A33" s="18" t="s">
        <v>11</v>
      </c>
      <c r="B33" s="20" t="s">
        <v>12</v>
      </c>
      <c r="C33" s="11">
        <f>C34</f>
        <v>149</v>
      </c>
      <c r="D33" s="11">
        <f t="shared" ref="D33:E33" si="4">D34</f>
        <v>263.60000000000002</v>
      </c>
      <c r="E33" s="11">
        <f t="shared" si="4"/>
        <v>172.3</v>
      </c>
      <c r="F33" s="11">
        <f t="shared" si="0"/>
        <v>65.364188163884677</v>
      </c>
      <c r="G33" s="11">
        <f t="shared" si="1"/>
        <v>115.63758389261747</v>
      </c>
      <c r="H33" s="31"/>
    </row>
    <row r="34" spans="1:8" ht="30.75" customHeight="1">
      <c r="A34" s="18" t="s">
        <v>13</v>
      </c>
      <c r="B34" s="20" t="s">
        <v>14</v>
      </c>
      <c r="C34" s="11">
        <v>149</v>
      </c>
      <c r="D34" s="11">
        <v>263.60000000000002</v>
      </c>
      <c r="E34" s="11">
        <v>172.3</v>
      </c>
      <c r="F34" s="11">
        <f t="shared" si="0"/>
        <v>65.364188163884677</v>
      </c>
      <c r="G34" s="11">
        <f t="shared" si="1"/>
        <v>115.63758389261747</v>
      </c>
      <c r="H34" s="31"/>
    </row>
    <row r="35" spans="1:8" ht="18.75" customHeight="1">
      <c r="A35" s="18" t="s">
        <v>15</v>
      </c>
      <c r="B35" s="20" t="s">
        <v>16</v>
      </c>
      <c r="C35" s="11">
        <f>C36+C37</f>
        <v>24</v>
      </c>
      <c r="D35" s="11">
        <f t="shared" ref="D35:E35" si="5">D36+D37</f>
        <v>6924.4</v>
      </c>
      <c r="E35" s="11">
        <f t="shared" si="5"/>
        <v>51</v>
      </c>
      <c r="F35" s="11">
        <f t="shared" si="0"/>
        <v>0.73652590838195375</v>
      </c>
      <c r="G35" s="11" t="s">
        <v>84</v>
      </c>
      <c r="H35" s="31"/>
    </row>
    <row r="36" spans="1:8" ht="29.25" customHeight="1">
      <c r="A36" s="18" t="s">
        <v>17</v>
      </c>
      <c r="B36" s="20" t="s">
        <v>18</v>
      </c>
      <c r="C36" s="11">
        <v>24</v>
      </c>
      <c r="D36" s="11">
        <v>6874.4</v>
      </c>
      <c r="E36" s="11">
        <v>51</v>
      </c>
      <c r="F36" s="11">
        <f t="shared" si="0"/>
        <v>0.74188292796462241</v>
      </c>
      <c r="G36" s="11" t="s">
        <v>84</v>
      </c>
      <c r="H36" s="31"/>
    </row>
    <row r="37" spans="1:8" ht="30.75" customHeight="1">
      <c r="A37" s="18" t="s">
        <v>19</v>
      </c>
      <c r="B37" s="20" t="s">
        <v>20</v>
      </c>
      <c r="C37" s="11">
        <v>0</v>
      </c>
      <c r="D37" s="11">
        <v>50</v>
      </c>
      <c r="E37" s="11">
        <v>0</v>
      </c>
      <c r="F37" s="11">
        <f t="shared" si="0"/>
        <v>0</v>
      </c>
      <c r="G37" s="11">
        <v>0</v>
      </c>
      <c r="H37" s="31"/>
    </row>
    <row r="38" spans="1:8" ht="24.75" customHeight="1">
      <c r="A38" s="18" t="s">
        <v>21</v>
      </c>
      <c r="B38" s="20" t="s">
        <v>22</v>
      </c>
      <c r="C38" s="11">
        <f>C39</f>
        <v>81.5</v>
      </c>
      <c r="D38" s="11">
        <f t="shared" ref="D38:E38" si="6">D39</f>
        <v>1835.4</v>
      </c>
      <c r="E38" s="11">
        <f t="shared" si="6"/>
        <v>27.8</v>
      </c>
      <c r="F38" s="11">
        <f t="shared" si="0"/>
        <v>1.5146562057317206</v>
      </c>
      <c r="G38" s="11">
        <f t="shared" si="1"/>
        <v>34.110429447852766</v>
      </c>
      <c r="H38" s="31"/>
    </row>
    <row r="39" spans="1:8" ht="21" customHeight="1">
      <c r="A39" s="18" t="s">
        <v>23</v>
      </c>
      <c r="B39" s="20" t="s">
        <v>24</v>
      </c>
      <c r="C39" s="11">
        <v>81.5</v>
      </c>
      <c r="D39" s="11">
        <v>1835.4</v>
      </c>
      <c r="E39" s="11">
        <v>27.8</v>
      </c>
      <c r="F39" s="11">
        <f t="shared" si="0"/>
        <v>1.5146562057317206</v>
      </c>
      <c r="G39" s="11">
        <f t="shared" si="1"/>
        <v>34.110429447852766</v>
      </c>
      <c r="H39" s="31"/>
    </row>
    <row r="40" spans="1:8" ht="18" customHeight="1">
      <c r="A40" s="18" t="s">
        <v>75</v>
      </c>
      <c r="B40" s="20" t="s">
        <v>25</v>
      </c>
      <c r="C40" s="11">
        <f>C41</f>
        <v>841.6</v>
      </c>
      <c r="D40" s="11">
        <f t="shared" ref="D40:E40" si="7">D41</f>
        <v>1354.6</v>
      </c>
      <c r="E40" s="11">
        <f t="shared" si="7"/>
        <v>797.6</v>
      </c>
      <c r="F40" s="11">
        <f t="shared" si="0"/>
        <v>58.880850435552937</v>
      </c>
      <c r="G40" s="11">
        <f t="shared" si="1"/>
        <v>94.771863117870723</v>
      </c>
      <c r="H40" s="31"/>
    </row>
    <row r="41" spans="1:8" ht="18" customHeight="1">
      <c r="A41" s="18" t="s">
        <v>26</v>
      </c>
      <c r="B41" s="20" t="s">
        <v>27</v>
      </c>
      <c r="C41" s="11">
        <v>841.6</v>
      </c>
      <c r="D41" s="11">
        <v>1354.6</v>
      </c>
      <c r="E41" s="11">
        <v>797.6</v>
      </c>
      <c r="F41" s="11">
        <f t="shared" si="0"/>
        <v>58.880850435552937</v>
      </c>
      <c r="G41" s="11">
        <f t="shared" si="1"/>
        <v>94.771863117870723</v>
      </c>
      <c r="H41" s="31"/>
    </row>
    <row r="42" spans="1:8" ht="42" customHeight="1">
      <c r="A42" s="18" t="s">
        <v>28</v>
      </c>
      <c r="B42" s="20"/>
      <c r="C42" s="28">
        <f>C5-C27</f>
        <v>-200.29999999999973</v>
      </c>
      <c r="D42" s="28">
        <f>D5-D27</f>
        <v>-130.79999999999927</v>
      </c>
      <c r="E42" s="28">
        <f>E5-E27</f>
        <v>1190.9999999999995</v>
      </c>
      <c r="F42" s="28"/>
      <c r="G42" s="11"/>
    </row>
    <row r="43" spans="1:8" ht="25.5">
      <c r="A43" s="19" t="s">
        <v>29</v>
      </c>
      <c r="B43" s="23"/>
      <c r="C43" s="29">
        <f t="shared" ref="C43" si="8">C45</f>
        <v>200.30000000000018</v>
      </c>
      <c r="D43" s="29">
        <f t="shared" ref="D43:E43" si="9">D45</f>
        <v>130.79999999999927</v>
      </c>
      <c r="E43" s="29">
        <f t="shared" si="9"/>
        <v>-1191</v>
      </c>
      <c r="F43" s="29"/>
      <c r="G43" s="7"/>
    </row>
    <row r="44" spans="1:8">
      <c r="A44" s="18" t="s">
        <v>3</v>
      </c>
      <c r="B44" s="20"/>
      <c r="C44" s="28"/>
      <c r="D44" s="28"/>
      <c r="E44" s="28"/>
      <c r="F44" s="28"/>
      <c r="G44" s="11"/>
    </row>
    <row r="45" spans="1:8" ht="42.75" customHeight="1">
      <c r="A45" s="18" t="s">
        <v>30</v>
      </c>
      <c r="B45" s="20" t="s">
        <v>31</v>
      </c>
      <c r="C45" s="28">
        <f t="shared" ref="C45" si="10">C46+C47</f>
        <v>200.30000000000018</v>
      </c>
      <c r="D45" s="28">
        <f t="shared" ref="D45:E45" si="11">D46+D47</f>
        <v>130.79999999999927</v>
      </c>
      <c r="E45" s="28">
        <f t="shared" si="11"/>
        <v>-1191</v>
      </c>
      <c r="F45" s="28"/>
      <c r="G45" s="11"/>
    </row>
    <row r="46" spans="1:8" ht="28.5" customHeight="1">
      <c r="A46" s="18" t="s">
        <v>32</v>
      </c>
      <c r="B46" s="20" t="s">
        <v>33</v>
      </c>
      <c r="C46" s="28">
        <v>-2491.6999999999998</v>
      </c>
      <c r="D46" s="28">
        <v>-12960.5</v>
      </c>
      <c r="E46" s="28">
        <v>-4074.4</v>
      </c>
      <c r="F46" s="28"/>
      <c r="G46" s="11"/>
    </row>
    <row r="47" spans="1:8" ht="33" customHeight="1">
      <c r="A47" s="18" t="s">
        <v>34</v>
      </c>
      <c r="B47" s="20" t="s">
        <v>35</v>
      </c>
      <c r="C47" s="28">
        <v>2692</v>
      </c>
      <c r="D47" s="28">
        <v>13091.3</v>
      </c>
      <c r="E47" s="28">
        <v>2883.4</v>
      </c>
      <c r="F47" s="28"/>
      <c r="G47" s="11"/>
    </row>
    <row r="51" spans="1:7">
      <c r="A51" s="35" t="s">
        <v>41</v>
      </c>
      <c r="B51" s="35"/>
      <c r="C51" s="35"/>
      <c r="D51" s="35"/>
      <c r="E51" s="35"/>
      <c r="F51" s="35"/>
      <c r="G51" s="35"/>
    </row>
  </sheetData>
  <mergeCells count="2">
    <mergeCell ref="A51:G51"/>
    <mergeCell ref="A2:G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2" sqref="A2:G11"/>
    </sheetView>
  </sheetViews>
  <sheetFormatPr defaultRowHeight="15"/>
  <cols>
    <col min="1" max="1" width="22.28515625" style="1" customWidth="1"/>
    <col min="2" max="2" width="15.7109375" style="1" customWidth="1"/>
    <col min="3" max="3" width="10.42578125" style="1" customWidth="1"/>
    <col min="4" max="4" width="14.140625" style="1" customWidth="1"/>
    <col min="5" max="5" width="13" style="1" customWidth="1"/>
    <col min="6" max="6" width="13.5703125" style="1" customWidth="1"/>
    <col min="7" max="7" width="14.28515625" style="1" customWidth="1"/>
    <col min="8" max="16384" width="9.140625" style="1"/>
  </cols>
  <sheetData>
    <row r="2" spans="1:7" ht="96" customHeight="1">
      <c r="A2" s="38" t="s">
        <v>90</v>
      </c>
      <c r="B2" s="39"/>
      <c r="C2" s="39"/>
      <c r="D2" s="39"/>
      <c r="E2" s="39"/>
      <c r="F2" s="39"/>
      <c r="G2" s="39"/>
    </row>
    <row r="3" spans="1:7">
      <c r="A3" s="40"/>
      <c r="B3" s="40"/>
      <c r="C3" s="40"/>
      <c r="D3" s="40"/>
      <c r="E3" s="40"/>
      <c r="F3" s="40"/>
      <c r="G3" s="41"/>
    </row>
    <row r="4" spans="1:7" ht="73.5" customHeight="1">
      <c r="A4" s="4" t="s">
        <v>36</v>
      </c>
      <c r="B4" s="6" t="s">
        <v>37</v>
      </c>
      <c r="C4" s="4" t="s">
        <v>87</v>
      </c>
      <c r="D4" s="4" t="s">
        <v>88</v>
      </c>
      <c r="E4" s="4" t="s">
        <v>89</v>
      </c>
      <c r="F4" s="37" t="s">
        <v>79</v>
      </c>
      <c r="G4" s="37" t="s">
        <v>80</v>
      </c>
    </row>
    <row r="5" spans="1:7" ht="44.25" customHeight="1">
      <c r="A5" s="27" t="s">
        <v>38</v>
      </c>
      <c r="B5" s="30">
        <v>4.5</v>
      </c>
      <c r="C5" s="24">
        <v>1202.8</v>
      </c>
      <c r="D5" s="24">
        <v>2106.9</v>
      </c>
      <c r="E5" s="24">
        <v>1174.8</v>
      </c>
      <c r="F5" s="24">
        <f>E5/D5*100</f>
        <v>55.759646874555024</v>
      </c>
      <c r="G5" s="24">
        <f>E5/C5*100</f>
        <v>97.672098436980377</v>
      </c>
    </row>
    <row r="6" spans="1:7" ht="42.75" customHeight="1">
      <c r="A6" s="18" t="s">
        <v>39</v>
      </c>
      <c r="B6" s="30">
        <v>1.8</v>
      </c>
      <c r="C6" s="24">
        <v>640</v>
      </c>
      <c r="D6" s="24">
        <v>1103.9000000000001</v>
      </c>
      <c r="E6" s="24">
        <v>616.6</v>
      </c>
      <c r="F6" s="24">
        <f>E6/D6*100</f>
        <v>55.856508741733848</v>
      </c>
      <c r="G6" s="24">
        <f>E6/C6*100</f>
        <v>96.34375</v>
      </c>
    </row>
    <row r="7" spans="1:7">
      <c r="A7" s="40"/>
      <c r="B7" s="40"/>
      <c r="C7" s="40"/>
      <c r="D7" s="40"/>
      <c r="E7" s="40"/>
      <c r="F7" s="40"/>
      <c r="G7" s="40"/>
    </row>
    <row r="8" spans="1:7">
      <c r="A8" s="40"/>
      <c r="B8" s="40"/>
      <c r="C8" s="40"/>
      <c r="D8" s="40"/>
      <c r="E8" s="40"/>
      <c r="F8" s="40"/>
      <c r="G8" s="40"/>
    </row>
    <row r="9" spans="1:7">
      <c r="A9" s="40"/>
      <c r="B9" s="40"/>
      <c r="C9" s="40"/>
      <c r="D9" s="40"/>
      <c r="E9" s="40"/>
      <c r="F9" s="40"/>
      <c r="G9" s="40"/>
    </row>
    <row r="10" spans="1:7">
      <c r="A10" s="39" t="s">
        <v>41</v>
      </c>
      <c r="B10" s="39"/>
      <c r="C10" s="39"/>
      <c r="D10" s="39"/>
      <c r="E10" s="39"/>
      <c r="F10" s="39"/>
      <c r="G10" s="39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>
      <selection activeCell="A2" sqref="A2:F15"/>
    </sheetView>
  </sheetViews>
  <sheetFormatPr defaultRowHeight="15"/>
  <cols>
    <col min="1" max="1" width="31.42578125" style="1" customWidth="1"/>
    <col min="2" max="2" width="12.7109375" style="1" customWidth="1"/>
    <col min="3" max="3" width="17.42578125" style="1" customWidth="1"/>
    <col min="4" max="4" width="14" style="1" customWidth="1"/>
    <col min="5" max="5" width="13" style="1" customWidth="1"/>
    <col min="6" max="6" width="13.42578125" style="1" customWidth="1"/>
    <col min="7" max="16384" width="9.140625" style="1"/>
  </cols>
  <sheetData>
    <row r="2" spans="1:7" ht="96" customHeight="1">
      <c r="A2" s="38" t="s">
        <v>91</v>
      </c>
      <c r="B2" s="39"/>
      <c r="C2" s="39"/>
      <c r="D2" s="39"/>
      <c r="E2" s="39"/>
      <c r="F2" s="39"/>
    </row>
    <row r="3" spans="1:7">
      <c r="A3" s="40"/>
      <c r="B3" s="40"/>
      <c r="C3" s="40"/>
      <c r="D3" s="40"/>
      <c r="E3" s="40"/>
      <c r="F3" s="41"/>
    </row>
    <row r="4" spans="1:7" ht="66.75" customHeight="1">
      <c r="A4" s="37" t="s">
        <v>68</v>
      </c>
      <c r="B4" s="4" t="s">
        <v>87</v>
      </c>
      <c r="C4" s="4" t="s">
        <v>88</v>
      </c>
      <c r="D4" s="4" t="s">
        <v>92</v>
      </c>
      <c r="E4" s="37" t="s">
        <v>79</v>
      </c>
      <c r="F4" s="37" t="s">
        <v>80</v>
      </c>
    </row>
    <row r="5" spans="1:7" ht="78" customHeight="1">
      <c r="A5" s="42" t="s">
        <v>76</v>
      </c>
      <c r="B5" s="43">
        <v>0</v>
      </c>
      <c r="C5" s="43">
        <v>2</v>
      </c>
      <c r="D5" s="43">
        <v>0</v>
      </c>
      <c r="E5" s="43">
        <f t="shared" ref="E5:E8" si="0">D5/C5*100</f>
        <v>0</v>
      </c>
      <c r="F5" s="11">
        <v>0</v>
      </c>
    </row>
    <row r="6" spans="1:7" ht="76.5" customHeight="1">
      <c r="A6" s="44" t="s">
        <v>73</v>
      </c>
      <c r="B6" s="43">
        <v>81.5</v>
      </c>
      <c r="C6" s="43">
        <v>60.3</v>
      </c>
      <c r="D6" s="43">
        <v>27.8</v>
      </c>
      <c r="E6" s="43">
        <f t="shared" si="0"/>
        <v>46.1028192371476</v>
      </c>
      <c r="F6" s="11">
        <f>D6/B6*100</f>
        <v>34.110429447852766</v>
      </c>
    </row>
    <row r="7" spans="1:7" ht="65.25" customHeight="1">
      <c r="A7" s="45" t="s">
        <v>74</v>
      </c>
      <c r="B7" s="43">
        <v>24</v>
      </c>
      <c r="C7" s="43">
        <v>6874.4</v>
      </c>
      <c r="D7" s="43">
        <v>51</v>
      </c>
      <c r="E7" s="43">
        <f t="shared" si="0"/>
        <v>0.74188292796462241</v>
      </c>
      <c r="F7" s="11" t="s">
        <v>84</v>
      </c>
      <c r="G7" s="32"/>
    </row>
    <row r="8" spans="1:7">
      <c r="A8" s="19" t="s">
        <v>69</v>
      </c>
      <c r="B8" s="46">
        <f>B6+B7+B5</f>
        <v>105.5</v>
      </c>
      <c r="C8" s="46">
        <f t="shared" ref="C8:D8" si="1">C6+C7+C5</f>
        <v>6936.7</v>
      </c>
      <c r="D8" s="46">
        <f t="shared" si="1"/>
        <v>78.8</v>
      </c>
      <c r="E8" s="46">
        <f t="shared" si="0"/>
        <v>1.1359868525379502</v>
      </c>
      <c r="F8" s="7">
        <f t="shared" ref="F8" si="2">D8/B8*100</f>
        <v>74.691943127962077</v>
      </c>
    </row>
    <row r="9" spans="1:7">
      <c r="A9" s="40"/>
      <c r="B9" s="40"/>
      <c r="C9" s="40"/>
      <c r="D9" s="40"/>
      <c r="E9" s="40"/>
      <c r="F9" s="40"/>
    </row>
    <row r="10" spans="1:7">
      <c r="A10" s="40"/>
      <c r="B10" s="40"/>
      <c r="C10" s="40"/>
      <c r="D10" s="40"/>
      <c r="E10" s="40"/>
      <c r="F10" s="40"/>
    </row>
    <row r="11" spans="1:7">
      <c r="A11" s="40"/>
      <c r="B11" s="40"/>
      <c r="C11" s="40"/>
      <c r="D11" s="40"/>
      <c r="E11" s="40"/>
      <c r="F11" s="40"/>
    </row>
    <row r="12" spans="1:7">
      <c r="A12" s="39" t="s">
        <v>70</v>
      </c>
      <c r="B12" s="39"/>
      <c r="C12" s="39"/>
      <c r="D12" s="39"/>
      <c r="E12" s="39"/>
      <c r="F12" s="39"/>
    </row>
  </sheetData>
  <mergeCells count="2">
    <mergeCell ref="A2:F2"/>
    <mergeCell ref="A12:F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2022-10-31T12:44:02Z</cp:lastPrinted>
  <dcterms:created xsi:type="dcterms:W3CDTF">2017-04-17T10:25:39Z</dcterms:created>
  <dcterms:modified xsi:type="dcterms:W3CDTF">2022-10-31T12:44:06Z</dcterms:modified>
</cp:coreProperties>
</file>