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 activeTab="2"/>
  </bookViews>
  <sheets>
    <sheet name="таблица 1" sheetId="1" r:id="rId1"/>
    <sheet name="таблица 2" sheetId="2" r:id="rId2"/>
    <sheet name="таблица 3" sheetId="3" r:id="rId3"/>
  </sheets>
  <definedNames>
    <definedName name="_GoBack" localSheetId="0">'таблица 1'!$G$23</definedName>
  </definedNames>
  <calcPr calcId="125725"/>
</workbook>
</file>

<file path=xl/calcChain.xml><?xml version="1.0" encoding="utf-8"?>
<calcChain xmlns="http://schemas.openxmlformats.org/spreadsheetml/2006/main">
  <c r="G8" i="1"/>
  <c r="G9"/>
  <c r="G10"/>
  <c r="G11"/>
  <c r="G12"/>
  <c r="G13"/>
  <c r="G14"/>
  <c r="G17"/>
  <c r="G18"/>
  <c r="G19"/>
  <c r="G20"/>
  <c r="G22"/>
  <c r="G23"/>
  <c r="G24"/>
  <c r="G25"/>
  <c r="F8"/>
  <c r="F9"/>
  <c r="F10"/>
  <c r="F11"/>
  <c r="F12"/>
  <c r="F13"/>
  <c r="F14"/>
  <c r="F15"/>
  <c r="F17"/>
  <c r="F18"/>
  <c r="F19"/>
  <c r="F20"/>
  <c r="F21"/>
  <c r="F22"/>
  <c r="F23"/>
  <c r="F24"/>
  <c r="F25"/>
  <c r="F26"/>
  <c r="F27"/>
  <c r="F8" i="3"/>
  <c r="E5"/>
  <c r="E6"/>
  <c r="E7"/>
  <c r="E8"/>
  <c r="G30" i="1"/>
  <c r="G31"/>
  <c r="G33"/>
  <c r="G34"/>
  <c r="G35"/>
  <c r="G36"/>
  <c r="G37"/>
  <c r="G38"/>
  <c r="G42"/>
  <c r="G43"/>
  <c r="F30"/>
  <c r="F31"/>
  <c r="F32"/>
  <c r="F33"/>
  <c r="F34"/>
  <c r="F35"/>
  <c r="F36"/>
  <c r="F37"/>
  <c r="F39"/>
  <c r="F40"/>
  <c r="F41"/>
  <c r="F42"/>
  <c r="F43"/>
  <c r="C9" i="3"/>
  <c r="B9"/>
  <c r="E28" i="1" l="1"/>
  <c r="D28"/>
  <c r="G7" l="1"/>
  <c r="F7" l="1"/>
  <c r="D9" i="3" l="1"/>
  <c r="F5" i="1"/>
  <c r="G5"/>
  <c r="E9" i="3" l="1"/>
  <c r="D44" i="1"/>
  <c r="E44"/>
  <c r="D47"/>
  <c r="D45" s="1"/>
  <c r="E47"/>
  <c r="E45" s="1"/>
  <c r="C28"/>
  <c r="C47" l="1"/>
  <c r="C45" s="1"/>
  <c r="C44"/>
  <c r="G6" i="2"/>
  <c r="F6"/>
  <c r="G5"/>
  <c r="F5"/>
  <c r="G28" i="1" l="1"/>
  <c r="F28"/>
</calcChain>
</file>

<file path=xl/sharedStrings.xml><?xml version="1.0" encoding="utf-8"?>
<sst xmlns="http://schemas.openxmlformats.org/spreadsheetml/2006/main" count="116" uniqueCount="104">
  <si>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</si>
  <si>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</si>
  <si>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</si>
  <si>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</si>
  <si>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>Расходы бюджета, всего</t>
  </si>
  <si>
    <t>Общегосударственные вопросы</t>
  </si>
  <si>
    <t>00 0100 0000000000 000</t>
  </si>
  <si>
    <t>Функционирование высшего должностного лица субъекта Российской Федерации и муниципального образования</t>
  </si>
  <si>
    <t>00 0104 0000000000 000</t>
  </si>
  <si>
    <t>Другие общегосударственные вопросы</t>
  </si>
  <si>
    <t>00 0113 0000000000 000</t>
  </si>
  <si>
    <t xml:space="preserve">Национальная оборона </t>
  </si>
  <si>
    <t>00 0200 0000000000 000</t>
  </si>
  <si>
    <t>Мобилизационная и вневойсковая подготовка</t>
  </si>
  <si>
    <t>00 0203 0000000000 000</t>
  </si>
  <si>
    <t>Национальная экономика</t>
  </si>
  <si>
    <t>00 0400 0000000000 000</t>
  </si>
  <si>
    <t>Дорожное хозяйство (дорожные фонды)</t>
  </si>
  <si>
    <t>00 0409 0000000000 000</t>
  </si>
  <si>
    <t>Другие вопросы в области национальной экономики</t>
  </si>
  <si>
    <t>00 0412 0000000000 000</t>
  </si>
  <si>
    <t>Жилищно-коммунальное хозяйство</t>
  </si>
  <si>
    <t>00 0500 0000000000 000</t>
  </si>
  <si>
    <t>Жилищное хозяйство</t>
  </si>
  <si>
    <t>00 0501 0000000000 000</t>
  </si>
  <si>
    <t>Благоустройство</t>
  </si>
  <si>
    <t>00 0503 0000000000 000</t>
  </si>
  <si>
    <t>00 0800 0000000000 000</t>
  </si>
  <si>
    <t>Культура</t>
  </si>
  <si>
    <t>00 0801 0000000000 000</t>
  </si>
  <si>
    <t>Результат исполнения бюджета (дефицит “+”, профицит “–“)</t>
  </si>
  <si>
    <t>Источники финансирования, всего</t>
  </si>
  <si>
    <t>Изменение остатков средств на счетах по учету средств бюджета</t>
  </si>
  <si>
    <t>00 0105 0000000000 000</t>
  </si>
  <si>
    <t xml:space="preserve">Увеличение прочих остатков денежных средств бюджета </t>
  </si>
  <si>
    <t>00 0105 0201100000 510</t>
  </si>
  <si>
    <t xml:space="preserve">Уменьшение прочих остатков денежных средств бюджета </t>
  </si>
  <si>
    <t>00 0105 0201100000 610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</si>
  <si>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</si>
  <si>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</si>
  <si>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</si>
  <si>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</si>
  <si>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тыс. руб.</t>
  </si>
  <si>
    <t>Начальник финансового управления                                                                     Е.А. Малышева</t>
  </si>
  <si>
    <t xml:space="preserve">Налоговые и неналоговые доходы </t>
  </si>
  <si>
    <t>Налоги на прибыль, доходы</t>
  </si>
  <si>
    <t>Налог  на доходы физических лиц</t>
  </si>
  <si>
    <t>10102000010000110</t>
  </si>
  <si>
    <t>Налоги на совокупный доход</t>
  </si>
  <si>
    <t>Единый сельскохозяйственный налог</t>
  </si>
  <si>
    <t>10503000010000110</t>
  </si>
  <si>
    <t>Налоги на имущество</t>
  </si>
  <si>
    <t>Налог на имущество физических лиц</t>
  </si>
  <si>
    <t>10601000000000110</t>
  </si>
  <si>
    <t>Земельный налог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</si>
  <si>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</si>
  <si>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</si>
  <si>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20200000000000151</t>
  </si>
  <si>
    <t>Дотации бюджетам субъектов Российской Федерации и муниципальных образований , в том числе: </t>
  </si>
  <si>
    <t>20210000000000151</t>
  </si>
  <si>
    <t xml:space="preserve">Дотация  на выравнивание бюджетной обеспеченности поселений за счет средств областного бюджета  </t>
  </si>
  <si>
    <t>20215001100001151</t>
  </si>
  <si>
    <t>Дотация на выравнивание бюджетной обеспеченности поселений за счет средств местного бюджета из районного фонда финансовой поддержки поселений</t>
  </si>
  <si>
    <t>20215001100002151</t>
  </si>
  <si>
    <t>Субвенции бюджетам субъектов Российской Федерации и муниципальных образований, в том числе:</t>
  </si>
  <si>
    <t>20230000000000151</t>
  </si>
  <si>
    <t>Субвенция  бюджетам поселений на осуществление  первичного воинского учета на территориях, где отсутствуют военные комиссариаты</t>
  </si>
  <si>
    <t>20235118100000151</t>
  </si>
  <si>
    <t>Иные межбюджетные трансферты</t>
  </si>
  <si>
    <t>20240000000000151</t>
  </si>
  <si>
    <t>Прочие межбюджетные трансферты, передаваемые бюджетам поселений</t>
  </si>
  <si>
    <t>20249999100000151</t>
  </si>
  <si>
    <t>Наименование муниципальной программы</t>
  </si>
  <si>
    <t>ИТОГО:</t>
  </si>
  <si>
    <t>Начальник финансового управления                                                                                 Е.А. Малышева</t>
  </si>
  <si>
    <t>Резервные фонды</t>
  </si>
  <si>
    <t>00 0111 0000000000 000</t>
  </si>
  <si>
    <t>Муниципальная программа "Комплексное благоустройство территории Яковлевского муниципального образования Базарно-Карабулакского муниципального района"</t>
  </si>
  <si>
    <t>Муниципальная программа "Ремонт автомобильных дорог Яковлевского муниципального образования Базарно-Карабулакского муниципального района"</t>
  </si>
  <si>
    <t>Культура и кинематография</t>
  </si>
  <si>
    <t>% исполнения плана 2020 года</t>
  </si>
  <si>
    <t>% исполнения 2020 года к 2019 году</t>
  </si>
  <si>
    <t>% исполнения плана                       2020 года</t>
  </si>
  <si>
    <t>Муниципальная программа "Обеспечение первичных мер пожарной безопасности Яковлевского муниципального образования Базарно-Карабулакского муниципального района"</t>
  </si>
  <si>
    <t xml:space="preserve">Муниципальная программа "Обеспечение комплексного развития территорий Яковлевского муниципального образования Базарно-Карабулакского муниципального района" </t>
  </si>
  <si>
    <t>Субсидии бюджетам сельских поселений на обеспечение комплексного развития сельских территорий</t>
  </si>
  <si>
    <t>20225576100000150</t>
  </si>
  <si>
    <t>Безвозмездные перечисления организаций</t>
  </si>
  <si>
    <t>20405099100073150</t>
  </si>
  <si>
    <t xml:space="preserve">Сведения об исполнении бюджета Яковлевского муниципального образования                                                                                                           Базарно-Карабулакского муниципального района 
на 1 октября 2020 года          
</t>
  </si>
  <si>
    <t>Исполнено на 1 октября 2019 г. (тыс.руб)</t>
  </si>
  <si>
    <t>Утвержденные бюджетные назначения на           1 октября 2020 г. (тыс.руб)</t>
  </si>
  <si>
    <t>Исполнено на 1 октября 2020 г. (тыс.руб)</t>
  </si>
  <si>
    <t xml:space="preserve">Сведения
о численности муниципальных служащих органов местного самоуправления и работников муниципальных учреждений, и фактических затратах на их денежное содержание по Яковлевскому муниципальному образованию Базарно-Карабулакского муниципального района
на 1 октября 2020 года     
</t>
  </si>
  <si>
    <t xml:space="preserve">Сведения                                                                                                                                                                                                                                      об исполнении бюджета Яковлевского муниципального образования                                                                                                                               Базарно-Карабулакского муниципального района                                                                                                                                                                                                    по расходам в разрезе муниципальных программ
на 1 октября 2020 года     
</t>
  </si>
  <si>
    <t>Исполнено на             1 октября 2019 г. (тыс.руб)</t>
  </si>
  <si>
    <t>Исполнено на        1 октября 2020 г. (тыс.руб)</t>
  </si>
  <si>
    <t>св. 34,5 раза</t>
  </si>
  <si>
    <t>св. 3 раз</t>
  </si>
  <si>
    <t>св. 2,2 раза</t>
  </si>
  <si>
    <t>Прочие неналоговые доходы</t>
  </si>
  <si>
    <t>Безвозмездные перечисления физических лиц</t>
  </si>
  <si>
    <t>20705030100073150</t>
  </si>
  <si>
    <t>св. 6,5 раза</t>
  </si>
</sst>
</file>

<file path=xl/styles.xml><?xml version="1.0" encoding="utf-8"?>
<styleSheet xmlns="http://schemas.openxmlformats.org/spreadsheetml/2006/main">
  <numFmts count="5">
    <numFmt numFmtId="41" formatCode="_-* #,##0\ _₽_-;\-* #,##0\ _₽_-;_-* &quot;-&quot;\ _₽_-;_-@_-"/>
    <numFmt numFmtId="164" formatCode="_-* #,##0.0\ _₽_-;\-* #,##0.0\ _₽_-;_-* &quot;-&quot;?\ _₽_-;_-@_-"/>
    <numFmt numFmtId="165" formatCode="000"/>
    <numFmt numFmtId="166" formatCode="0.0"/>
    <numFmt numFmtId="167" formatCode="#,##0.0\ _₽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9" fillId="0" borderId="0"/>
    <xf numFmtId="0" fontId="9" fillId="0" borderId="0"/>
  </cellStyleXfs>
  <cellXfs count="5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5" fontId="8" fillId="0" borderId="1" xfId="2" applyNumberFormat="1" applyFont="1" applyFill="1" applyBorder="1" applyAlignment="1" applyProtection="1">
      <alignment wrapText="1"/>
      <protection hidden="1"/>
    </xf>
    <xf numFmtId="165" fontId="8" fillId="0" borderId="1" xfId="3" applyNumberFormat="1" applyFont="1" applyFill="1" applyBorder="1" applyAlignment="1" applyProtection="1">
      <alignment wrapText="1"/>
      <protection hidden="1"/>
    </xf>
    <xf numFmtId="0" fontId="2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164" fontId="2" fillId="0" borderId="3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8" fillId="0" borderId="4" xfId="1" applyNumberFormat="1" applyFont="1" applyFill="1" applyBorder="1" applyAlignment="1" applyProtection="1">
      <alignment wrapText="1"/>
      <protection hidden="1"/>
    </xf>
    <xf numFmtId="0" fontId="5" fillId="0" borderId="0" xfId="0" applyFont="1"/>
    <xf numFmtId="164" fontId="3" fillId="0" borderId="1" xfId="0" applyNumberFormat="1" applyFont="1" applyFill="1" applyBorder="1" applyAlignment="1">
      <alignment horizontal="center" vertical="center" wrapText="1"/>
    </xf>
    <xf numFmtId="165" fontId="8" fillId="0" borderId="1" xfId="3" applyNumberFormat="1" applyFont="1" applyFill="1" applyBorder="1" applyAlignment="1" applyProtection="1">
      <alignment wrapText="1"/>
      <protection hidden="1"/>
    </xf>
    <xf numFmtId="0" fontId="5" fillId="0" borderId="0" xfId="0" applyFont="1"/>
    <xf numFmtId="0" fontId="5" fillId="0" borderId="0" xfId="0" applyFont="1"/>
    <xf numFmtId="164" fontId="2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top" wrapText="1"/>
    </xf>
    <xf numFmtId="164" fontId="5" fillId="0" borderId="0" xfId="0" applyNumberFormat="1" applyFont="1"/>
    <xf numFmtId="164" fontId="3" fillId="0" borderId="1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67" fontId="3" fillId="2" borderId="3" xfId="0" applyNumberFormat="1" applyFont="1" applyFill="1" applyBorder="1" applyAlignment="1">
      <alignment horizontal="right" vertical="center" wrapText="1"/>
    </xf>
    <xf numFmtId="41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7" fontId="1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 wrapText="1"/>
    </xf>
    <xf numFmtId="49" fontId="4" fillId="0" borderId="3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167" fontId="3" fillId="2" borderId="1" xfId="0" applyNumberFormat="1" applyFont="1" applyFill="1" applyBorder="1" applyAlignment="1">
      <alignment horizontal="right" vertical="center" wrapText="1"/>
    </xf>
    <xf numFmtId="41" fontId="3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topLeftCell="A41" zoomScaleNormal="100" workbookViewId="0">
      <selection activeCell="E45" sqref="E45"/>
    </sheetView>
  </sheetViews>
  <sheetFormatPr defaultRowHeight="15"/>
  <cols>
    <col min="1" max="1" width="25.42578125" style="5" customWidth="1"/>
    <col min="2" max="2" width="20.28515625" style="5" customWidth="1"/>
    <col min="3" max="3" width="11.7109375" style="5" customWidth="1"/>
    <col min="4" max="4" width="15" style="5" customWidth="1"/>
    <col min="5" max="5" width="11.5703125" style="5" customWidth="1"/>
    <col min="6" max="6" width="11.140625" style="5" customWidth="1"/>
    <col min="7" max="7" width="12.7109375" style="5" customWidth="1"/>
    <col min="8" max="16384" width="9.140625" style="5"/>
  </cols>
  <sheetData>
    <row r="2" spans="1:8" ht="58.5" customHeight="1">
      <c r="A2" s="58" t="s">
        <v>89</v>
      </c>
      <c r="B2" s="57"/>
      <c r="C2" s="57"/>
      <c r="D2" s="57"/>
      <c r="E2" s="57"/>
      <c r="F2" s="57"/>
      <c r="G2" s="57"/>
    </row>
    <row r="3" spans="1:8">
      <c r="G3" s="6" t="s">
        <v>42</v>
      </c>
    </row>
    <row r="4" spans="1:8" ht="70.5" customHeight="1">
      <c r="A4" s="4" t="s">
        <v>0</v>
      </c>
      <c r="B4" s="4" t="s">
        <v>1</v>
      </c>
      <c r="C4" s="1" t="s">
        <v>90</v>
      </c>
      <c r="D4" s="1" t="s">
        <v>91</v>
      </c>
      <c r="E4" s="1" t="s">
        <v>92</v>
      </c>
      <c r="F4" s="4" t="s">
        <v>82</v>
      </c>
      <c r="G4" s="4" t="s">
        <v>81</v>
      </c>
    </row>
    <row r="5" spans="1:8" ht="18" customHeight="1">
      <c r="A5" s="48" t="s">
        <v>2</v>
      </c>
      <c r="B5" s="41"/>
      <c r="C5" s="47">
        <v>2880.5</v>
      </c>
      <c r="D5" s="37">
        <v>5712.5</v>
      </c>
      <c r="E5" s="37">
        <v>2853.1</v>
      </c>
      <c r="F5" s="37">
        <f t="shared" ref="F5:F27" si="0">E5/D5*100</f>
        <v>49.944857768052515</v>
      </c>
      <c r="G5" s="37">
        <f>E5/C5*100</f>
        <v>99.048776254122544</v>
      </c>
    </row>
    <row r="6" spans="1:8" ht="15" customHeight="1">
      <c r="A6" s="42" t="s">
        <v>3</v>
      </c>
      <c r="B6" s="43"/>
      <c r="C6" s="49"/>
      <c r="D6" s="38"/>
      <c r="E6" s="38"/>
      <c r="F6" s="38"/>
      <c r="G6" s="37"/>
    </row>
    <row r="7" spans="1:8" ht="25.5" customHeight="1">
      <c r="A7" s="44" t="s">
        <v>44</v>
      </c>
      <c r="B7" s="45">
        <v>1E+16</v>
      </c>
      <c r="C7" s="55">
        <v>1254.7</v>
      </c>
      <c r="D7" s="55">
        <v>1913.4</v>
      </c>
      <c r="E7" s="55">
        <v>819.6</v>
      </c>
      <c r="F7" s="38">
        <f t="shared" si="0"/>
        <v>42.834744433991844</v>
      </c>
      <c r="G7" s="38">
        <f t="shared" ref="G7:G25" si="1">E7/C7*100</f>
        <v>65.322387821790073</v>
      </c>
    </row>
    <row r="8" spans="1:8" ht="16.5" customHeight="1">
      <c r="A8" s="44" t="s">
        <v>45</v>
      </c>
      <c r="B8" s="45">
        <v>1.01E+16</v>
      </c>
      <c r="C8" s="55">
        <v>189.6</v>
      </c>
      <c r="D8" s="55">
        <v>216.2</v>
      </c>
      <c r="E8" s="55">
        <v>274.39999999999998</v>
      </c>
      <c r="F8" s="38">
        <f t="shared" si="0"/>
        <v>126.91951896392229</v>
      </c>
      <c r="G8" s="38">
        <f t="shared" si="1"/>
        <v>144.72573839662445</v>
      </c>
    </row>
    <row r="9" spans="1:8" ht="25.5">
      <c r="A9" s="44" t="s">
        <v>46</v>
      </c>
      <c r="B9" s="46" t="s">
        <v>47</v>
      </c>
      <c r="C9" s="55">
        <v>189.6</v>
      </c>
      <c r="D9" s="55">
        <v>216.2</v>
      </c>
      <c r="E9" s="55">
        <v>274.39999999999998</v>
      </c>
      <c r="F9" s="38">
        <f t="shared" si="0"/>
        <v>126.91951896392229</v>
      </c>
      <c r="G9" s="38">
        <f t="shared" si="1"/>
        <v>144.72573839662445</v>
      </c>
    </row>
    <row r="10" spans="1:8">
      <c r="A10" s="44" t="s">
        <v>48</v>
      </c>
      <c r="B10" s="45">
        <v>1.05E+16</v>
      </c>
      <c r="C10" s="55">
        <v>173.9</v>
      </c>
      <c r="D10" s="55">
        <v>172.1</v>
      </c>
      <c r="E10" s="55">
        <v>61.9</v>
      </c>
      <c r="F10" s="38">
        <f t="shared" si="0"/>
        <v>35.967460778617081</v>
      </c>
      <c r="G10" s="38">
        <f t="shared" si="1"/>
        <v>35.595169637722826</v>
      </c>
    </row>
    <row r="11" spans="1:8" ht="25.5">
      <c r="A11" s="44" t="s">
        <v>49</v>
      </c>
      <c r="B11" s="46" t="s">
        <v>50</v>
      </c>
      <c r="C11" s="55">
        <v>173.9</v>
      </c>
      <c r="D11" s="55">
        <v>172.1</v>
      </c>
      <c r="E11" s="55">
        <v>61.9</v>
      </c>
      <c r="F11" s="38">
        <f t="shared" si="0"/>
        <v>35.967460778617081</v>
      </c>
      <c r="G11" s="38">
        <f t="shared" si="1"/>
        <v>35.595169637722826</v>
      </c>
    </row>
    <row r="12" spans="1:8">
      <c r="A12" s="44" t="s">
        <v>51</v>
      </c>
      <c r="B12" s="45">
        <v>1.06E+16</v>
      </c>
      <c r="C12" s="55">
        <v>890.9</v>
      </c>
      <c r="D12" s="55">
        <v>1523.8</v>
      </c>
      <c r="E12" s="55">
        <v>474.8</v>
      </c>
      <c r="F12" s="38">
        <f t="shared" si="0"/>
        <v>31.15894474340465</v>
      </c>
      <c r="G12" s="38">
        <f t="shared" si="1"/>
        <v>53.294421371646649</v>
      </c>
    </row>
    <row r="13" spans="1:8" ht="25.5">
      <c r="A13" s="44" t="s">
        <v>52</v>
      </c>
      <c r="B13" s="46" t="s">
        <v>53</v>
      </c>
      <c r="C13" s="55">
        <v>100.4</v>
      </c>
      <c r="D13" s="55">
        <v>330.1</v>
      </c>
      <c r="E13" s="55">
        <v>104.1</v>
      </c>
      <c r="F13" s="38">
        <f t="shared" si="0"/>
        <v>31.535898212662829</v>
      </c>
      <c r="G13" s="38">
        <f t="shared" si="1"/>
        <v>103.68525896414343</v>
      </c>
      <c r="H13" s="31"/>
    </row>
    <row r="14" spans="1:8">
      <c r="A14" s="44" t="s">
        <v>54</v>
      </c>
      <c r="B14" s="45">
        <v>1.06060000000001E+16</v>
      </c>
      <c r="C14" s="55">
        <v>790.6</v>
      </c>
      <c r="D14" s="55">
        <v>1193.5999999999999</v>
      </c>
      <c r="E14" s="55">
        <v>370.6</v>
      </c>
      <c r="F14" s="38">
        <f t="shared" si="0"/>
        <v>31.048927613941025</v>
      </c>
      <c r="G14" s="38">
        <f t="shared" si="1"/>
        <v>46.875790538831268</v>
      </c>
      <c r="H14" s="31"/>
    </row>
    <row r="15" spans="1:8">
      <c r="A15" s="44" t="s">
        <v>55</v>
      </c>
      <c r="B15" s="45">
        <v>1.08E+16</v>
      </c>
      <c r="C15" s="54">
        <v>0.2</v>
      </c>
      <c r="D15" s="55">
        <v>1.3</v>
      </c>
      <c r="E15" s="55">
        <v>1.3</v>
      </c>
      <c r="F15" s="38">
        <f t="shared" si="0"/>
        <v>100</v>
      </c>
      <c r="G15" s="38" t="s">
        <v>103</v>
      </c>
      <c r="H15" s="31"/>
    </row>
    <row r="16" spans="1:8" s="25" customFormat="1">
      <c r="A16" s="44" t="s">
        <v>100</v>
      </c>
      <c r="B16" s="45">
        <v>1.17E+16</v>
      </c>
      <c r="C16" s="40">
        <v>0</v>
      </c>
      <c r="D16" s="56">
        <v>0</v>
      </c>
      <c r="E16" s="55">
        <v>7.3</v>
      </c>
      <c r="F16" s="38">
        <v>0</v>
      </c>
      <c r="G16" s="38">
        <v>0</v>
      </c>
      <c r="H16" s="31"/>
    </row>
    <row r="17" spans="1:8" ht="51">
      <c r="A17" s="44" t="s">
        <v>56</v>
      </c>
      <c r="B17" s="46" t="s">
        <v>57</v>
      </c>
      <c r="C17" s="54">
        <v>1625.8</v>
      </c>
      <c r="D17" s="55">
        <v>3799.1</v>
      </c>
      <c r="E17" s="55">
        <v>2033.5</v>
      </c>
      <c r="F17" s="38">
        <f t="shared" si="0"/>
        <v>53.525835066199889</v>
      </c>
      <c r="G17" s="38">
        <f t="shared" si="1"/>
        <v>125.07688522573504</v>
      </c>
    </row>
    <row r="18" spans="1:8" ht="51">
      <c r="A18" s="44" t="s">
        <v>58</v>
      </c>
      <c r="B18" s="46" t="s">
        <v>59</v>
      </c>
      <c r="C18" s="54">
        <v>718.9</v>
      </c>
      <c r="D18" s="55">
        <v>633.29999999999995</v>
      </c>
      <c r="E18" s="55">
        <v>464.4</v>
      </c>
      <c r="F18" s="38">
        <f t="shared" si="0"/>
        <v>73.33017527238276</v>
      </c>
      <c r="G18" s="38">
        <f t="shared" si="1"/>
        <v>64.59869244679372</v>
      </c>
    </row>
    <row r="19" spans="1:8" ht="51">
      <c r="A19" s="44" t="s">
        <v>60</v>
      </c>
      <c r="B19" s="46" t="s">
        <v>61</v>
      </c>
      <c r="C19" s="54">
        <v>70.900000000000006</v>
      </c>
      <c r="D19" s="55">
        <v>101.4</v>
      </c>
      <c r="E19" s="55">
        <v>86</v>
      </c>
      <c r="F19" s="38">
        <f t="shared" si="0"/>
        <v>84.812623274161737</v>
      </c>
      <c r="G19" s="38">
        <f t="shared" si="1"/>
        <v>121.29760225669956</v>
      </c>
    </row>
    <row r="20" spans="1:8" ht="53.25" customHeight="1">
      <c r="A20" s="44" t="s">
        <v>62</v>
      </c>
      <c r="B20" s="46" t="s">
        <v>63</v>
      </c>
      <c r="C20" s="54">
        <v>648</v>
      </c>
      <c r="D20" s="55">
        <v>531.9</v>
      </c>
      <c r="E20" s="55">
        <v>378.4</v>
      </c>
      <c r="F20" s="38">
        <f t="shared" si="0"/>
        <v>71.141191953374687</v>
      </c>
      <c r="G20" s="38">
        <f t="shared" si="1"/>
        <v>58.395061728395056</v>
      </c>
    </row>
    <row r="21" spans="1:8" s="24" customFormat="1" ht="53.25" customHeight="1">
      <c r="A21" s="44" t="s">
        <v>85</v>
      </c>
      <c r="B21" s="46" t="s">
        <v>86</v>
      </c>
      <c r="C21" s="53">
        <v>0</v>
      </c>
      <c r="D21" s="55">
        <v>1322.2</v>
      </c>
      <c r="E21" s="55">
        <v>1322.2</v>
      </c>
      <c r="F21" s="38">
        <f t="shared" si="0"/>
        <v>100</v>
      </c>
      <c r="G21" s="38">
        <v>0</v>
      </c>
    </row>
    <row r="22" spans="1:8" ht="51">
      <c r="A22" s="44" t="s">
        <v>64</v>
      </c>
      <c r="B22" s="46" t="s">
        <v>65</v>
      </c>
      <c r="C22" s="53">
        <v>124.5</v>
      </c>
      <c r="D22" s="55">
        <v>202.5</v>
      </c>
      <c r="E22" s="55">
        <v>136.80000000000001</v>
      </c>
      <c r="F22" s="38">
        <f t="shared" si="0"/>
        <v>67.555555555555557</v>
      </c>
      <c r="G22" s="38">
        <f t="shared" si="1"/>
        <v>109.87951807228917</v>
      </c>
    </row>
    <row r="23" spans="1:8" ht="76.5">
      <c r="A23" s="44" t="s">
        <v>66</v>
      </c>
      <c r="B23" s="46" t="s">
        <v>67</v>
      </c>
      <c r="C23" s="53">
        <v>124.5</v>
      </c>
      <c r="D23" s="55">
        <v>202.5</v>
      </c>
      <c r="E23" s="55">
        <v>136.80000000000001</v>
      </c>
      <c r="F23" s="38">
        <f t="shared" si="0"/>
        <v>67.555555555555557</v>
      </c>
      <c r="G23" s="38">
        <f t="shared" si="1"/>
        <v>109.87951807228917</v>
      </c>
    </row>
    <row r="24" spans="1:8" ht="25.5">
      <c r="A24" s="44" t="s">
        <v>68</v>
      </c>
      <c r="B24" s="46" t="s">
        <v>69</v>
      </c>
      <c r="C24" s="53">
        <v>782.4</v>
      </c>
      <c r="D24" s="55">
        <v>1073.2</v>
      </c>
      <c r="E24" s="55">
        <v>440.1</v>
      </c>
      <c r="F24" s="38">
        <f t="shared" si="0"/>
        <v>41.008199776369736</v>
      </c>
      <c r="G24" s="38">
        <f t="shared" si="1"/>
        <v>56.25</v>
      </c>
    </row>
    <row r="25" spans="1:8" ht="38.25">
      <c r="A25" s="44" t="s">
        <v>70</v>
      </c>
      <c r="B25" s="46" t="s">
        <v>71</v>
      </c>
      <c r="C25" s="53">
        <v>782.4</v>
      </c>
      <c r="D25" s="55">
        <v>1073.2</v>
      </c>
      <c r="E25" s="55">
        <v>440.1</v>
      </c>
      <c r="F25" s="38">
        <f t="shared" si="0"/>
        <v>41.008199776369736</v>
      </c>
      <c r="G25" s="38">
        <f t="shared" si="1"/>
        <v>56.25</v>
      </c>
    </row>
    <row r="26" spans="1:8" s="25" customFormat="1" ht="25.5">
      <c r="A26" s="51" t="s">
        <v>101</v>
      </c>
      <c r="B26" s="52" t="s">
        <v>102</v>
      </c>
      <c r="C26" s="50"/>
      <c r="D26" s="39">
        <v>190</v>
      </c>
      <c r="E26" s="39">
        <v>190</v>
      </c>
      <c r="F26" s="38">
        <f t="shared" si="0"/>
        <v>100</v>
      </c>
      <c r="G26" s="38">
        <v>0</v>
      </c>
    </row>
    <row r="27" spans="1:8" s="25" customFormat="1" ht="25.5">
      <c r="A27" s="51" t="s">
        <v>87</v>
      </c>
      <c r="B27" s="52" t="s">
        <v>88</v>
      </c>
      <c r="C27" s="50">
        <v>0</v>
      </c>
      <c r="D27" s="39">
        <v>377.8</v>
      </c>
      <c r="E27" s="39">
        <v>120</v>
      </c>
      <c r="F27" s="38">
        <f t="shared" si="0"/>
        <v>31.762837480148225</v>
      </c>
      <c r="G27" s="38">
        <v>0</v>
      </c>
    </row>
    <row r="28" spans="1:8" ht="21" customHeight="1">
      <c r="A28" s="16" t="s">
        <v>4</v>
      </c>
      <c r="B28" s="17"/>
      <c r="C28" s="18">
        <f>C30+C34+C36+C39+C42</f>
        <v>3106.8</v>
      </c>
      <c r="D28" s="18">
        <f>D30+D34+D36+D39+D42</f>
        <v>6419.3000000000011</v>
      </c>
      <c r="E28" s="18">
        <f>E30+E34+E36+E39+E42</f>
        <v>3663.6</v>
      </c>
      <c r="F28" s="18">
        <f>E28/D28*100</f>
        <v>57.071643325596234</v>
      </c>
      <c r="G28" s="18">
        <f t="shared" ref="G28:G43" si="2">E28/C28*100</f>
        <v>117.92197759752798</v>
      </c>
      <c r="H28" s="31"/>
    </row>
    <row r="29" spans="1:8">
      <c r="A29" s="3" t="s">
        <v>3</v>
      </c>
      <c r="B29" s="2"/>
      <c r="C29" s="13"/>
      <c r="D29" s="26"/>
      <c r="E29" s="26"/>
      <c r="F29" s="18"/>
      <c r="G29" s="18"/>
      <c r="H29" s="31"/>
    </row>
    <row r="30" spans="1:8" ht="25.5">
      <c r="A30" s="3" t="s">
        <v>5</v>
      </c>
      <c r="B30" s="9" t="s">
        <v>6</v>
      </c>
      <c r="C30" s="27">
        <v>1319.5</v>
      </c>
      <c r="D30" s="29">
        <v>2177.3000000000002</v>
      </c>
      <c r="E30" s="29">
        <v>1386.7</v>
      </c>
      <c r="F30" s="33">
        <f t="shared" ref="F30:F43" si="3">E30/D30*100</f>
        <v>63.688972580719238</v>
      </c>
      <c r="G30" s="33">
        <f t="shared" si="2"/>
        <v>105.09283819628648</v>
      </c>
      <c r="H30" s="31"/>
    </row>
    <row r="31" spans="1:8" ht="51" customHeight="1">
      <c r="A31" s="3" t="s">
        <v>7</v>
      </c>
      <c r="B31" s="10" t="s">
        <v>8</v>
      </c>
      <c r="C31" s="27">
        <v>1248.7</v>
      </c>
      <c r="D31" s="34">
        <v>1907.4</v>
      </c>
      <c r="E31" s="29">
        <v>1343.8</v>
      </c>
      <c r="F31" s="33">
        <f t="shared" si="3"/>
        <v>70.451924085142068</v>
      </c>
      <c r="G31" s="33">
        <f t="shared" si="2"/>
        <v>107.61592055737967</v>
      </c>
      <c r="H31" s="31"/>
    </row>
    <row r="32" spans="1:8" ht="15" customHeight="1">
      <c r="A32" s="3" t="s">
        <v>75</v>
      </c>
      <c r="B32" s="10" t="s">
        <v>76</v>
      </c>
      <c r="C32" s="28">
        <v>0</v>
      </c>
      <c r="D32" s="34">
        <v>5</v>
      </c>
      <c r="E32" s="29">
        <v>0</v>
      </c>
      <c r="F32" s="33">
        <f t="shared" si="3"/>
        <v>0</v>
      </c>
      <c r="G32" s="33">
        <v>0</v>
      </c>
      <c r="H32" s="31"/>
    </row>
    <row r="33" spans="1:8" ht="24.75" customHeight="1">
      <c r="A33" s="3" t="s">
        <v>9</v>
      </c>
      <c r="B33" s="9" t="s">
        <v>10</v>
      </c>
      <c r="C33" s="28">
        <v>70.8</v>
      </c>
      <c r="D33" s="29">
        <v>264.89999999999998</v>
      </c>
      <c r="E33" s="29">
        <v>42.9</v>
      </c>
      <c r="F33" s="33">
        <f t="shared" si="3"/>
        <v>16.194790486976217</v>
      </c>
      <c r="G33" s="33">
        <f t="shared" si="2"/>
        <v>60.593220338983059</v>
      </c>
      <c r="H33" s="31"/>
    </row>
    <row r="34" spans="1:8">
      <c r="A34" s="3" t="s">
        <v>11</v>
      </c>
      <c r="B34" s="9" t="s">
        <v>12</v>
      </c>
      <c r="C34" s="28">
        <v>124.5</v>
      </c>
      <c r="D34" s="29">
        <v>202.5</v>
      </c>
      <c r="E34" s="29">
        <v>136.80000000000001</v>
      </c>
      <c r="F34" s="33">
        <f t="shared" si="3"/>
        <v>67.555555555555557</v>
      </c>
      <c r="G34" s="33">
        <f t="shared" si="2"/>
        <v>109.87951807228917</v>
      </c>
      <c r="H34" s="31"/>
    </row>
    <row r="35" spans="1:8" ht="25.5">
      <c r="A35" s="3" t="s">
        <v>13</v>
      </c>
      <c r="B35" s="9" t="s">
        <v>14</v>
      </c>
      <c r="C35" s="28">
        <v>124.5</v>
      </c>
      <c r="D35" s="29">
        <v>202.5</v>
      </c>
      <c r="E35" s="29">
        <v>136.80000000000001</v>
      </c>
      <c r="F35" s="33">
        <f t="shared" si="3"/>
        <v>67.555555555555557</v>
      </c>
      <c r="G35" s="33">
        <f t="shared" si="2"/>
        <v>109.87951807228917</v>
      </c>
      <c r="H35" s="31"/>
    </row>
    <row r="36" spans="1:8">
      <c r="A36" s="3" t="s">
        <v>15</v>
      </c>
      <c r="B36" s="9" t="s">
        <v>16</v>
      </c>
      <c r="C36" s="28">
        <v>669.7</v>
      </c>
      <c r="D36" s="29">
        <v>740.8</v>
      </c>
      <c r="E36" s="29">
        <v>43.6</v>
      </c>
      <c r="F36" s="33">
        <f t="shared" si="3"/>
        <v>5.8855291576673876</v>
      </c>
      <c r="G36" s="33">
        <f t="shared" si="2"/>
        <v>6.5103777810960137</v>
      </c>
      <c r="H36" s="31"/>
    </row>
    <row r="37" spans="1:8" ht="25.5">
      <c r="A37" s="3" t="s">
        <v>17</v>
      </c>
      <c r="B37" s="9" t="s">
        <v>18</v>
      </c>
      <c r="C37" s="28">
        <v>587.20000000000005</v>
      </c>
      <c r="D37" s="29">
        <v>740.8</v>
      </c>
      <c r="E37" s="29">
        <v>43.6</v>
      </c>
      <c r="F37" s="33">
        <f t="shared" si="3"/>
        <v>5.8855291576673876</v>
      </c>
      <c r="G37" s="33">
        <f t="shared" si="2"/>
        <v>7.4250681198910078</v>
      </c>
      <c r="H37" s="31"/>
    </row>
    <row r="38" spans="1:8" ht="25.5">
      <c r="A38" s="3" t="s">
        <v>19</v>
      </c>
      <c r="B38" s="9" t="s">
        <v>20</v>
      </c>
      <c r="C38" s="28">
        <v>82.5</v>
      </c>
      <c r="D38" s="29">
        <v>0</v>
      </c>
      <c r="E38" s="29">
        <v>0</v>
      </c>
      <c r="F38" s="33">
        <v>0</v>
      </c>
      <c r="G38" s="33">
        <f t="shared" si="2"/>
        <v>0</v>
      </c>
      <c r="H38" s="31"/>
    </row>
    <row r="39" spans="1:8" ht="25.5">
      <c r="A39" s="3" t="s">
        <v>21</v>
      </c>
      <c r="B39" s="9" t="s">
        <v>22</v>
      </c>
      <c r="C39" s="28">
        <v>37.799999999999997</v>
      </c>
      <c r="D39" s="29">
        <v>2093.8000000000002</v>
      </c>
      <c r="E39" s="29">
        <v>1302.9000000000001</v>
      </c>
      <c r="F39" s="33">
        <f t="shared" si="3"/>
        <v>62.226573693762532</v>
      </c>
      <c r="G39" s="33" t="s">
        <v>97</v>
      </c>
      <c r="H39" s="31"/>
    </row>
    <row r="40" spans="1:8" ht="15" hidden="1" customHeight="1">
      <c r="A40" s="3" t="s">
        <v>23</v>
      </c>
      <c r="B40" s="9" t="s">
        <v>24</v>
      </c>
      <c r="C40" s="28"/>
      <c r="D40" s="29"/>
      <c r="E40" s="29">
        <v>1302.9000000000001</v>
      </c>
      <c r="F40" s="33" t="e">
        <f t="shared" si="3"/>
        <v>#DIV/0!</v>
      </c>
      <c r="G40" s="33" t="s">
        <v>97</v>
      </c>
      <c r="H40" s="31"/>
    </row>
    <row r="41" spans="1:8">
      <c r="A41" s="3" t="s">
        <v>25</v>
      </c>
      <c r="B41" s="9" t="s">
        <v>26</v>
      </c>
      <c r="C41" s="28">
        <v>37.799999999999997</v>
      </c>
      <c r="D41" s="29">
        <v>2093.8000000000002</v>
      </c>
      <c r="E41" s="29">
        <v>1302.9000000000001</v>
      </c>
      <c r="F41" s="33">
        <f t="shared" si="3"/>
        <v>62.226573693762532</v>
      </c>
      <c r="G41" s="33" t="s">
        <v>97</v>
      </c>
      <c r="H41" s="31"/>
    </row>
    <row r="42" spans="1:8">
      <c r="A42" s="3" t="s">
        <v>79</v>
      </c>
      <c r="B42" s="9" t="s">
        <v>27</v>
      </c>
      <c r="C42" s="28">
        <v>955.3</v>
      </c>
      <c r="D42" s="29">
        <v>1204.9000000000001</v>
      </c>
      <c r="E42" s="29">
        <v>793.6</v>
      </c>
      <c r="F42" s="33">
        <f t="shared" si="3"/>
        <v>65.864387086065236</v>
      </c>
      <c r="G42" s="33">
        <f t="shared" si="2"/>
        <v>83.073380090024088</v>
      </c>
      <c r="H42" s="31"/>
    </row>
    <row r="43" spans="1:8">
      <c r="A43" s="3" t="s">
        <v>28</v>
      </c>
      <c r="B43" s="9" t="s">
        <v>29</v>
      </c>
      <c r="C43" s="28">
        <v>955.3</v>
      </c>
      <c r="D43" s="29">
        <v>1204.9000000000001</v>
      </c>
      <c r="E43" s="29">
        <v>793.6</v>
      </c>
      <c r="F43" s="33">
        <f t="shared" si="3"/>
        <v>65.864387086065236</v>
      </c>
      <c r="G43" s="33">
        <f t="shared" si="2"/>
        <v>83.073380090024088</v>
      </c>
      <c r="H43" s="31"/>
    </row>
    <row r="44" spans="1:8" ht="38.25">
      <c r="A44" s="3" t="s">
        <v>30</v>
      </c>
      <c r="B44" s="9"/>
      <c r="C44" s="12">
        <f>C5-C28</f>
        <v>-226.30000000000018</v>
      </c>
      <c r="D44" s="29">
        <f>D5-D28</f>
        <v>-706.80000000000109</v>
      </c>
      <c r="E44" s="29">
        <f>E5-E28</f>
        <v>-810.5</v>
      </c>
      <c r="F44" s="29"/>
      <c r="G44" s="29"/>
    </row>
    <row r="45" spans="1:8" ht="25.5">
      <c r="A45" s="2" t="s">
        <v>31</v>
      </c>
      <c r="B45" s="11"/>
      <c r="C45" s="13">
        <f t="shared" ref="C45:E45" si="4">C47</f>
        <v>226.30000000000018</v>
      </c>
      <c r="D45" s="26">
        <f t="shared" si="4"/>
        <v>706.80000000000018</v>
      </c>
      <c r="E45" s="26">
        <f t="shared" si="4"/>
        <v>810.5</v>
      </c>
      <c r="F45" s="26"/>
      <c r="G45" s="26"/>
    </row>
    <row r="46" spans="1:8">
      <c r="A46" s="3" t="s">
        <v>3</v>
      </c>
      <c r="B46" s="9"/>
      <c r="C46" s="12"/>
      <c r="D46" s="29"/>
      <c r="E46" s="29"/>
      <c r="F46" s="29"/>
      <c r="G46" s="29"/>
    </row>
    <row r="47" spans="1:8" ht="38.25">
      <c r="A47" s="3" t="s">
        <v>32</v>
      </c>
      <c r="B47" s="9" t="s">
        <v>33</v>
      </c>
      <c r="C47" s="12">
        <f t="shared" ref="C47:E47" si="5">C48+C49</f>
        <v>226.30000000000018</v>
      </c>
      <c r="D47" s="29">
        <f t="shared" si="5"/>
        <v>706.80000000000018</v>
      </c>
      <c r="E47" s="29">
        <f t="shared" si="5"/>
        <v>810.5</v>
      </c>
      <c r="F47" s="29"/>
      <c r="G47" s="29"/>
    </row>
    <row r="48" spans="1:8" ht="25.5">
      <c r="A48" s="3" t="s">
        <v>34</v>
      </c>
      <c r="B48" s="9" t="s">
        <v>35</v>
      </c>
      <c r="C48" s="29">
        <v>-2898.2</v>
      </c>
      <c r="D48" s="29">
        <v>-5712.5</v>
      </c>
      <c r="E48" s="29">
        <v>-2977.1</v>
      </c>
      <c r="F48" s="29"/>
      <c r="G48" s="29"/>
    </row>
    <row r="49" spans="1:7" ht="29.25" customHeight="1">
      <c r="A49" s="3" t="s">
        <v>36</v>
      </c>
      <c r="B49" s="9" t="s">
        <v>37</v>
      </c>
      <c r="C49" s="29">
        <v>3124.5</v>
      </c>
      <c r="D49" s="29">
        <v>6419.3</v>
      </c>
      <c r="E49" s="29">
        <v>3787.6</v>
      </c>
      <c r="F49" s="29"/>
      <c r="G49" s="29"/>
    </row>
    <row r="53" spans="1:7">
      <c r="A53" s="57" t="s">
        <v>43</v>
      </c>
      <c r="B53" s="57"/>
      <c r="C53" s="57"/>
      <c r="D53" s="57"/>
      <c r="E53" s="57"/>
      <c r="F53" s="57"/>
      <c r="G53" s="57"/>
    </row>
  </sheetData>
  <mergeCells count="2">
    <mergeCell ref="A53:G53"/>
    <mergeCell ref="A2:G2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activeCell="C6" sqref="C6"/>
    </sheetView>
  </sheetViews>
  <sheetFormatPr defaultRowHeight="15"/>
  <cols>
    <col min="1" max="1" width="22.28515625" style="5" customWidth="1"/>
    <col min="2" max="2" width="15.7109375" style="5" customWidth="1"/>
    <col min="3" max="3" width="10.42578125" style="5" customWidth="1"/>
    <col min="4" max="4" width="14.140625" style="5" customWidth="1"/>
    <col min="5" max="5" width="13" style="5" customWidth="1"/>
    <col min="6" max="6" width="13.5703125" style="5" customWidth="1"/>
    <col min="7" max="7" width="14.28515625" style="5" customWidth="1"/>
    <col min="8" max="16384" width="9.140625" style="5"/>
  </cols>
  <sheetData>
    <row r="2" spans="1:7" ht="96" customHeight="1">
      <c r="A2" s="58" t="s">
        <v>93</v>
      </c>
      <c r="B2" s="57"/>
      <c r="C2" s="57"/>
      <c r="D2" s="57"/>
      <c r="E2" s="57"/>
      <c r="F2" s="57"/>
      <c r="G2" s="57"/>
    </row>
    <row r="3" spans="1:7">
      <c r="G3" s="6"/>
    </row>
    <row r="4" spans="1:7" ht="73.5" customHeight="1">
      <c r="A4" s="1" t="s">
        <v>38</v>
      </c>
      <c r="B4" s="7" t="s">
        <v>39</v>
      </c>
      <c r="C4" s="30" t="s">
        <v>90</v>
      </c>
      <c r="D4" s="30" t="s">
        <v>91</v>
      </c>
      <c r="E4" s="30" t="s">
        <v>92</v>
      </c>
      <c r="F4" s="7" t="s">
        <v>80</v>
      </c>
      <c r="G4" s="7" t="s">
        <v>81</v>
      </c>
    </row>
    <row r="5" spans="1:7" ht="44.25" customHeight="1">
      <c r="A5" s="8" t="s">
        <v>40</v>
      </c>
      <c r="B5" s="35">
        <v>4.5</v>
      </c>
      <c r="C5" s="36">
        <v>566.29999999999995</v>
      </c>
      <c r="D5" s="36">
        <v>1124.9000000000001</v>
      </c>
      <c r="E5" s="36">
        <v>769.7</v>
      </c>
      <c r="F5" s="36">
        <f>E5/D5*100</f>
        <v>68.423859898657653</v>
      </c>
      <c r="G5" s="36">
        <f>E5/C5*100</f>
        <v>135.91735829065868</v>
      </c>
    </row>
    <row r="6" spans="1:7" ht="42.75" customHeight="1">
      <c r="A6" s="3" t="s">
        <v>41</v>
      </c>
      <c r="B6" s="35">
        <v>3</v>
      </c>
      <c r="C6" s="32">
        <v>401.6</v>
      </c>
      <c r="D6" s="36">
        <v>770.7</v>
      </c>
      <c r="E6" s="36">
        <v>475.1</v>
      </c>
      <c r="F6" s="36">
        <f>E6/D6*100</f>
        <v>61.645257558064095</v>
      </c>
      <c r="G6" s="36">
        <f>E6/C6*100</f>
        <v>118.30179282868525</v>
      </c>
    </row>
    <row r="10" spans="1:7">
      <c r="A10" s="57" t="s">
        <v>43</v>
      </c>
      <c r="B10" s="57"/>
      <c r="C10" s="57"/>
      <c r="D10" s="57"/>
      <c r="E10" s="57"/>
      <c r="F10" s="57"/>
      <c r="G10" s="57"/>
    </row>
  </sheetData>
  <mergeCells count="2">
    <mergeCell ref="A2:G2"/>
    <mergeCell ref="A10:G10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3"/>
  <sheetViews>
    <sheetView tabSelected="1" workbookViewId="0">
      <selection activeCell="E9" sqref="E9"/>
    </sheetView>
  </sheetViews>
  <sheetFormatPr defaultRowHeight="15"/>
  <cols>
    <col min="1" max="1" width="31.42578125" style="5" customWidth="1"/>
    <col min="2" max="2" width="16.85546875" style="5" customWidth="1"/>
    <col min="3" max="3" width="17.42578125" style="5" customWidth="1"/>
    <col min="4" max="4" width="14.5703125" style="5" customWidth="1"/>
    <col min="5" max="5" width="13" style="5" customWidth="1"/>
    <col min="6" max="6" width="13.42578125" style="5" customWidth="1"/>
    <col min="7" max="16384" width="9.140625" style="5"/>
  </cols>
  <sheetData>
    <row r="2" spans="1:7" ht="96" customHeight="1">
      <c r="A2" s="58" t="s">
        <v>94</v>
      </c>
      <c r="B2" s="57"/>
      <c r="C2" s="57"/>
      <c r="D2" s="57"/>
      <c r="E2" s="57"/>
      <c r="F2" s="57"/>
    </row>
    <row r="3" spans="1:7">
      <c r="F3" s="6"/>
    </row>
    <row r="4" spans="1:7" ht="66.75" customHeight="1">
      <c r="A4" s="4" t="s">
        <v>72</v>
      </c>
      <c r="B4" s="30" t="s">
        <v>95</v>
      </c>
      <c r="C4" s="30" t="s">
        <v>91</v>
      </c>
      <c r="D4" s="30" t="s">
        <v>96</v>
      </c>
      <c r="E4" s="7" t="s">
        <v>80</v>
      </c>
      <c r="F4" s="7" t="s">
        <v>81</v>
      </c>
    </row>
    <row r="5" spans="1:7" ht="85.5" customHeight="1">
      <c r="A5" s="20" t="s">
        <v>83</v>
      </c>
      <c r="B5" s="22">
        <v>0</v>
      </c>
      <c r="C5" s="22">
        <v>2</v>
      </c>
      <c r="D5" s="22">
        <v>0</v>
      </c>
      <c r="E5" s="22">
        <f t="shared" ref="E5:E9" si="0">D5/C5*100</f>
        <v>0</v>
      </c>
      <c r="F5" s="29">
        <v>0</v>
      </c>
    </row>
    <row r="6" spans="1:7" ht="83.25" customHeight="1">
      <c r="A6" s="15" t="s">
        <v>77</v>
      </c>
      <c r="B6" s="22">
        <v>37.799999999999997</v>
      </c>
      <c r="C6" s="22">
        <v>205</v>
      </c>
      <c r="D6" s="22">
        <v>114.2</v>
      </c>
      <c r="E6" s="22">
        <f t="shared" si="0"/>
        <v>55.707317073170735</v>
      </c>
      <c r="F6" s="29" t="s">
        <v>98</v>
      </c>
      <c r="G6" s="31"/>
    </row>
    <row r="7" spans="1:7" s="21" customFormat="1" ht="81" customHeight="1">
      <c r="A7" s="23" t="s">
        <v>84</v>
      </c>
      <c r="B7" s="22">
        <v>0</v>
      </c>
      <c r="C7" s="22">
        <v>1888.8</v>
      </c>
      <c r="D7" s="22">
        <v>1188.7</v>
      </c>
      <c r="E7" s="22">
        <f t="shared" si="0"/>
        <v>62.93413807708599</v>
      </c>
      <c r="F7" s="29">
        <v>0</v>
      </c>
      <c r="G7" s="31"/>
    </row>
    <row r="8" spans="1:7" ht="69.75" customHeight="1">
      <c r="A8" s="14" t="s">
        <v>78</v>
      </c>
      <c r="B8" s="22">
        <v>587.20000000000005</v>
      </c>
      <c r="C8" s="22">
        <v>740.8</v>
      </c>
      <c r="D8" s="22">
        <v>43.6</v>
      </c>
      <c r="E8" s="22">
        <f t="shared" si="0"/>
        <v>5.8855291576673876</v>
      </c>
      <c r="F8" s="29">
        <f t="shared" ref="F8" si="1">D8/B8*100</f>
        <v>7.4250681198910078</v>
      </c>
      <c r="G8" s="31"/>
    </row>
    <row r="9" spans="1:7">
      <c r="A9" s="2" t="s">
        <v>73</v>
      </c>
      <c r="B9" s="19">
        <f>B6+B8+B5+B7</f>
        <v>625</v>
      </c>
      <c r="C9" s="19">
        <f t="shared" ref="C9:D9" si="2">C6+C8+C5+C7</f>
        <v>2836.6</v>
      </c>
      <c r="D9" s="19">
        <f t="shared" si="2"/>
        <v>1346.5</v>
      </c>
      <c r="E9" s="19">
        <f t="shared" si="0"/>
        <v>47.468800676866671</v>
      </c>
      <c r="F9" s="26" t="s">
        <v>99</v>
      </c>
      <c r="G9" s="31"/>
    </row>
    <row r="13" spans="1:7">
      <c r="A13" s="57" t="s">
        <v>74</v>
      </c>
      <c r="B13" s="57"/>
      <c r="C13" s="57"/>
      <c r="D13" s="57"/>
      <c r="E13" s="57"/>
      <c r="F13" s="57"/>
    </row>
  </sheetData>
  <mergeCells count="2">
    <mergeCell ref="A2:F2"/>
    <mergeCell ref="A13:F13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таблица 1</vt:lpstr>
      <vt:lpstr>таблица 2</vt:lpstr>
      <vt:lpstr>таблица 3</vt:lpstr>
      <vt:lpstr>'таблица 1'!_GoBack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radaeva</dc:creator>
  <cp:lastModifiedBy>radaeva</cp:lastModifiedBy>
  <cp:lastPrinted>2020-01-23T06:46:02Z</cp:lastPrinted>
  <dcterms:created xsi:type="dcterms:W3CDTF">2017-04-17T10:25:39Z</dcterms:created>
  <dcterms:modified xsi:type="dcterms:W3CDTF">2020-10-20T12:51:19Z</dcterms:modified>
</cp:coreProperties>
</file>