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35" yWindow="45" windowWidth="12780" windowHeight="11760" activeTab="1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F10" i="3"/>
  <c r="F7"/>
  <c r="E9"/>
  <c r="E8"/>
  <c r="E6"/>
  <c r="E5"/>
  <c r="G7" i="1"/>
  <c r="G8"/>
  <c r="G9"/>
  <c r="G10"/>
  <c r="G13"/>
  <c r="G14"/>
  <c r="G15"/>
  <c r="G16"/>
  <c r="G17"/>
  <c r="G20"/>
  <c r="G22"/>
  <c r="G24"/>
  <c r="G25"/>
  <c r="G26"/>
  <c r="G27"/>
  <c r="G28"/>
  <c r="G29"/>
  <c r="G30"/>
  <c r="G31"/>
  <c r="G33"/>
  <c r="G35"/>
  <c r="G36"/>
  <c r="G38"/>
  <c r="G39"/>
  <c r="G40"/>
  <c r="G41"/>
  <c r="G42"/>
  <c r="G43"/>
  <c r="G44"/>
  <c r="G45"/>
  <c r="G46"/>
  <c r="G47"/>
  <c r="G48"/>
  <c r="G49"/>
  <c r="G50"/>
  <c r="F7"/>
  <c r="F8"/>
  <c r="F9"/>
  <c r="F10"/>
  <c r="F11"/>
  <c r="F12"/>
  <c r="F13"/>
  <c r="F14"/>
  <c r="F15"/>
  <c r="F16"/>
  <c r="F17"/>
  <c r="F18"/>
  <c r="F19"/>
  <c r="F20"/>
  <c r="F21"/>
  <c r="F24"/>
  <c r="F25"/>
  <c r="F26"/>
  <c r="F27"/>
  <c r="F29"/>
  <c r="F30"/>
  <c r="F31"/>
  <c r="F32"/>
  <c r="F33"/>
  <c r="F35"/>
  <c r="F36"/>
  <c r="F37"/>
  <c r="F38"/>
  <c r="F39"/>
  <c r="F40"/>
  <c r="F41"/>
  <c r="F42"/>
  <c r="F43"/>
  <c r="F44"/>
  <c r="F45"/>
  <c r="F46"/>
  <c r="F47"/>
  <c r="F48"/>
  <c r="F49"/>
  <c r="F50"/>
  <c r="E49"/>
  <c r="E41"/>
  <c r="C41"/>
  <c r="D5"/>
  <c r="E5"/>
  <c r="F9" i="3"/>
  <c r="D47" i="1"/>
  <c r="E39"/>
  <c r="E7" i="3" l="1"/>
  <c r="B11"/>
  <c r="F11" s="1"/>
  <c r="D49" i="1"/>
  <c r="E47"/>
  <c r="E44"/>
  <c r="D44"/>
  <c r="D41"/>
  <c r="D39"/>
  <c r="E35"/>
  <c r="D35"/>
  <c r="C54"/>
  <c r="C52" s="1"/>
  <c r="C33"/>
  <c r="C5"/>
  <c r="G6" i="2"/>
  <c r="C11" i="3"/>
  <c r="D11"/>
  <c r="E11" s="1"/>
  <c r="G5" i="2"/>
  <c r="D33" i="1" l="1"/>
  <c r="E33"/>
  <c r="C51"/>
  <c r="G5"/>
  <c r="F6" i="2" l="1"/>
  <c r="F5" i="1" l="1"/>
  <c r="E51" l="1"/>
  <c r="D51"/>
  <c r="D54"/>
  <c r="D52" s="1"/>
  <c r="E54"/>
  <c r="E52" s="1"/>
  <c r="F5" i="2" l="1"/>
</calcChain>
</file>

<file path=xl/sharedStrings.xml><?xml version="1.0" encoding="utf-8"?>
<sst xmlns="http://schemas.openxmlformats.org/spreadsheetml/2006/main" count="130" uniqueCount="121">
  <si>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</si>
  <si>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</si>
  <si>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</si>
  <si>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</si>
  <si>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</si>
  <si>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</si>
  <si>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</si>
  <si>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</si>
  <si>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</si>
  <si>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</si>
  <si>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</si>
  <si>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</si>
  <si>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</si>
  <si>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</si>
  <si>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</si>
  <si>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</si>
  <si>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</si>
  <si>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</si>
  <si>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</si>
  <si>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</si>
  <si>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</si>
  <si>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</si>
  <si>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</si>
  <si>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</si>
  <si>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</si>
  <si>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</si>
  <si>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</si>
  <si>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</si>
  <si>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</si>
  <si>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</si>
  <si>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</si>
  <si>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</si>
  <si>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</si>
  <si>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</si>
  <si>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</si>
  <si>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</si>
  <si>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</si>
  <si>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</si>
  <si>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</si>
  <si>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</si>
  <si>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</si>
  <si>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</si>
  <si>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</si>
  <si>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</si>
  <si>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</si>
  <si>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</si>
  <si>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</si>
  <si>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</si>
  <si>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</si>
  <si>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</si>
  <si>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</si>
  <si>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</si>
  <si>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</si>
  <si>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</si>
  <si>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</si>
  <si>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</si>
  <si>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</si>
  <si>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</si>
  <si>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</si>
  <si>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</si>
  <si>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</si>
  <si>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</si>
  <si>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</si>
  <si>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</si>
  <si>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</si>
  <si>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</si>
  <si>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</si>
  <si>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</si>
  <si>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</si>
  <si>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</si>
  <si>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</si>
  <si>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</si>
  <si>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</si>
  <si>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</si>
  <si>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</si>
  <si>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</si>
  <si>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</si>
  <si>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</si>
  <si>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</si>
  <si>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</si>
  <si>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</si>
  <si>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</si>
  <si>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</si>
  <si>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</si>
  <si>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</si>
  <si>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</si>
  <si>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</si>
  <si>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</si>
  <si>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</si>
  <si>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</si>
  <si>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</si>
  <si>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</si>
  <si>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</si>
  <si>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</si>
  <si>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</si>
  <si>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</si>
  <si>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</si>
  <si>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</si>
  <si>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Муниципальная программа "Развитие кадрового потенциала МБУК "КДЦ Свободинского МО" на 2020 год" </t>
  </si>
  <si>
    <t>% исполнения плана                       2021 года</t>
  </si>
  <si>
    <t>% исполнения 2021 года к 2020 году</t>
  </si>
  <si>
    <t>% исполнения плана 2021 года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</si>
  <si>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</si>
  <si>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Возврат прочих остатков</t>
  </si>
  <si>
    <t>21960010130000150</t>
  </si>
  <si>
    <t>20216001130001151</t>
  </si>
  <si>
    <t>Субсидии бюджетам муницпальных районов и поселений области на поддержку отрасли культуры</t>
  </si>
  <si>
    <t>20225519130000150</t>
  </si>
  <si>
    <t>св. 2,3 раза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</si>
  <si>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октября 2021 года
</t>
  </si>
  <si>
    <t>Исполнено на       1 октября 2020 г. (тыс.руб)</t>
  </si>
  <si>
    <t>Утвержденные бюджетные назначения на           1 октября 2021 г. (тыс.руб)</t>
  </si>
  <si>
    <t>Исполнено на       1 октября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</si>
  <si>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октября 2021 года
</t>
  </si>
  <si>
    <t>Исполнено на         1 октября 2020 г. (тыс.руб)</t>
  </si>
  <si>
    <t>Исполнено на          1 октября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</si>
  <si>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2021 года     
</t>
  </si>
  <si>
    <t>Исполнено на        1 октября 2020 г. (тыс.руб)</t>
  </si>
  <si>
    <t>Исполнено на        1 октября 2021 г. (тыс.руб)</t>
  </si>
  <si>
    <t>св. 3,7 раза</t>
  </si>
  <si>
    <t>св. 200,6 раза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</si>
</sst>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5" fontId="8" fillId="0" borderId="4" xfId="3" applyNumberFormat="1" applyFont="1" applyFill="1" applyBorder="1" applyAlignment="1" applyProtection="1">
      <alignment wrapText="1"/>
      <protection hidden="1"/>
    </xf>
    <xf numFmtId="165" fontId="8" fillId="0" borderId="4" xfId="4" applyNumberFormat="1" applyFont="1" applyFill="1" applyBorder="1" applyAlignment="1" applyProtection="1">
      <alignment wrapText="1"/>
      <protection hidden="1"/>
    </xf>
    <xf numFmtId="165" fontId="8" fillId="0" borderId="4" xfId="5" applyNumberFormat="1" applyFont="1" applyFill="1" applyBorder="1" applyAlignment="1" applyProtection="1">
      <alignment wrapText="1"/>
      <protection hidden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5" fontId="8" fillId="0" borderId="4" xfId="7" applyNumberFormat="1" applyFont="1" applyFill="1" applyBorder="1" applyAlignment="1" applyProtection="1">
      <alignment wrapText="1"/>
      <protection hidden="1"/>
    </xf>
    <xf numFmtId="164" fontId="4" fillId="0" borderId="0" xfId="0" applyNumberFormat="1" applyFont="1"/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5" fontId="8" fillId="0" borderId="1" xfId="7" applyNumberFormat="1" applyFont="1" applyFill="1" applyBorder="1" applyAlignment="1" applyProtection="1">
      <alignment wrapText="1"/>
      <protection hidden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0"/>
  <sheetViews>
    <sheetView topLeftCell="A43" zoomScale="90" zoomScaleNormal="90" workbookViewId="0">
      <selection activeCell="F11" sqref="F11"/>
    </sheetView>
  </sheetViews>
  <sheetFormatPr defaultRowHeight="12.75"/>
  <cols>
    <col min="1" max="1" width="29" style="6" customWidth="1"/>
    <col min="2" max="2" width="20.28515625" style="6" customWidth="1"/>
    <col min="3" max="3" width="11.710937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8" ht="65.25" customHeight="1">
      <c r="A2" s="58" t="s">
        <v>109</v>
      </c>
      <c r="B2" s="57"/>
      <c r="C2" s="57"/>
      <c r="D2" s="57"/>
      <c r="E2" s="57"/>
      <c r="F2" s="57"/>
      <c r="G2" s="57"/>
    </row>
    <row r="3" spans="1:8">
      <c r="G3" s="7" t="s">
        <v>44</v>
      </c>
    </row>
    <row r="4" spans="1:8" ht="63.75" customHeight="1">
      <c r="A4" s="1" t="s">
        <v>0</v>
      </c>
      <c r="B4" s="1" t="s">
        <v>1</v>
      </c>
      <c r="C4" s="1" t="s">
        <v>110</v>
      </c>
      <c r="D4" s="1" t="s">
        <v>111</v>
      </c>
      <c r="E4" s="1" t="s">
        <v>112</v>
      </c>
      <c r="F4" s="1" t="s">
        <v>99</v>
      </c>
      <c r="G4" s="1" t="s">
        <v>100</v>
      </c>
    </row>
    <row r="5" spans="1:8" ht="18" customHeight="1">
      <c r="A5" s="26" t="s">
        <v>2</v>
      </c>
      <c r="B5" s="27"/>
      <c r="C5" s="40">
        <f>C7+C24</f>
        <v>7193.9</v>
      </c>
      <c r="D5" s="40">
        <f t="shared" ref="D5:E5" si="0">D7+D24</f>
        <v>12403.2</v>
      </c>
      <c r="E5" s="40">
        <f t="shared" si="0"/>
        <v>8235.9</v>
      </c>
      <c r="F5" s="40">
        <f>E5/D5*100</f>
        <v>66.401412538699688</v>
      </c>
      <c r="G5" s="40">
        <f t="shared" ref="G5:G50" si="1">E5/C5*100</f>
        <v>114.48449380725336</v>
      </c>
    </row>
    <row r="6" spans="1:8" ht="15" customHeight="1">
      <c r="A6" s="23" t="s">
        <v>3</v>
      </c>
      <c r="B6" s="22"/>
      <c r="C6" s="41"/>
      <c r="D6" s="50"/>
      <c r="E6" s="50"/>
      <c r="F6" s="40"/>
      <c r="G6" s="40"/>
    </row>
    <row r="7" spans="1:8" ht="15" customHeight="1">
      <c r="A7" s="17" t="s">
        <v>46</v>
      </c>
      <c r="B7" s="18">
        <v>1E+16</v>
      </c>
      <c r="C7" s="43">
        <v>4776.3999999999996</v>
      </c>
      <c r="D7" s="45">
        <v>9094.1</v>
      </c>
      <c r="E7" s="45">
        <v>6034.4</v>
      </c>
      <c r="F7" s="50">
        <f t="shared" ref="F7:F50" si="2">E7/D7*100</f>
        <v>66.355109356615813</v>
      </c>
      <c r="G7" s="50">
        <f t="shared" si="1"/>
        <v>126.33782765262541</v>
      </c>
    </row>
    <row r="8" spans="1:8" ht="15" customHeight="1">
      <c r="A8" s="17" t="s">
        <v>47</v>
      </c>
      <c r="B8" s="18">
        <v>1.01E+16</v>
      </c>
      <c r="C8" s="43">
        <v>1780.3</v>
      </c>
      <c r="D8" s="45">
        <v>3188.9</v>
      </c>
      <c r="E8" s="45">
        <v>2036.9</v>
      </c>
      <c r="F8" s="50">
        <f t="shared" si="2"/>
        <v>63.874690332089436</v>
      </c>
      <c r="G8" s="50">
        <f t="shared" si="1"/>
        <v>114.41330112902321</v>
      </c>
    </row>
    <row r="9" spans="1:8" ht="15" customHeight="1">
      <c r="A9" s="17" t="s">
        <v>48</v>
      </c>
      <c r="B9" s="15" t="s">
        <v>49</v>
      </c>
      <c r="C9" s="43">
        <v>1780.3</v>
      </c>
      <c r="D9" s="45">
        <v>3188.9</v>
      </c>
      <c r="E9" s="45">
        <v>2036.9</v>
      </c>
      <c r="F9" s="50">
        <f t="shared" si="2"/>
        <v>63.874690332089436</v>
      </c>
      <c r="G9" s="50">
        <f t="shared" si="1"/>
        <v>114.41330112902321</v>
      </c>
    </row>
    <row r="10" spans="1:8" ht="51.75" customHeight="1">
      <c r="A10" s="17" t="s">
        <v>50</v>
      </c>
      <c r="B10" s="18">
        <v>1.03E+16</v>
      </c>
      <c r="C10" s="43">
        <v>893.6</v>
      </c>
      <c r="D10" s="45">
        <v>1366.1</v>
      </c>
      <c r="E10" s="45">
        <v>1013</v>
      </c>
      <c r="F10" s="50">
        <f t="shared" si="2"/>
        <v>74.152697459922408</v>
      </c>
      <c r="G10" s="50">
        <f t="shared" si="1"/>
        <v>113.3616830796777</v>
      </c>
    </row>
    <row r="11" spans="1:8" ht="20.25" customHeight="1">
      <c r="A11" s="17" t="s">
        <v>51</v>
      </c>
      <c r="B11" s="18">
        <v>1.05E+16</v>
      </c>
      <c r="C11" s="43">
        <v>391.7</v>
      </c>
      <c r="D11" s="45">
        <v>775.8</v>
      </c>
      <c r="E11" s="45">
        <v>900.6</v>
      </c>
      <c r="F11" s="50">
        <f t="shared" si="2"/>
        <v>116.08662026295437</v>
      </c>
      <c r="G11" s="50" t="s">
        <v>108</v>
      </c>
      <c r="H11" s="46"/>
    </row>
    <row r="12" spans="1:8" ht="24.75" customHeight="1">
      <c r="A12" s="17" t="s">
        <v>52</v>
      </c>
      <c r="B12" s="15" t="s">
        <v>53</v>
      </c>
      <c r="C12" s="43">
        <v>391.7</v>
      </c>
      <c r="D12" s="50">
        <v>775.8</v>
      </c>
      <c r="E12" s="45">
        <v>900.6</v>
      </c>
      <c r="F12" s="50">
        <f t="shared" si="2"/>
        <v>116.08662026295437</v>
      </c>
      <c r="G12" s="50" t="s">
        <v>108</v>
      </c>
      <c r="H12" s="46"/>
    </row>
    <row r="13" spans="1:8" ht="14.25" customHeight="1">
      <c r="A13" s="17" t="s">
        <v>54</v>
      </c>
      <c r="B13" s="18">
        <v>1.06E+16</v>
      </c>
      <c r="C13" s="43">
        <v>1558.1</v>
      </c>
      <c r="D13" s="45">
        <v>3488.9</v>
      </c>
      <c r="E13" s="45">
        <v>1389.4</v>
      </c>
      <c r="F13" s="50">
        <f t="shared" si="2"/>
        <v>39.823440052738682</v>
      </c>
      <c r="G13" s="50">
        <f t="shared" si="1"/>
        <v>89.17271035235224</v>
      </c>
      <c r="H13" s="46"/>
    </row>
    <row r="14" spans="1:8" ht="27.75" customHeight="1">
      <c r="A14" s="17" t="s">
        <v>55</v>
      </c>
      <c r="B14" s="15" t="s">
        <v>56</v>
      </c>
      <c r="C14" s="43">
        <v>90.6</v>
      </c>
      <c r="D14" s="50">
        <v>751</v>
      </c>
      <c r="E14" s="45">
        <v>105.8</v>
      </c>
      <c r="F14" s="50">
        <f t="shared" si="2"/>
        <v>14.087882822902795</v>
      </c>
      <c r="G14" s="50">
        <f t="shared" si="1"/>
        <v>116.77704194260485</v>
      </c>
      <c r="H14" s="46"/>
    </row>
    <row r="15" spans="1:8" ht="12.75" customHeight="1">
      <c r="A15" s="17" t="s">
        <v>57</v>
      </c>
      <c r="B15" s="15" t="s">
        <v>58</v>
      </c>
      <c r="C15" s="43">
        <v>1467.5</v>
      </c>
      <c r="D15" s="45">
        <v>2737.9</v>
      </c>
      <c r="E15" s="45">
        <v>1283.7</v>
      </c>
      <c r="F15" s="50">
        <f t="shared" si="2"/>
        <v>46.886299718762551</v>
      </c>
      <c r="G15" s="50">
        <f t="shared" si="1"/>
        <v>87.475298126064743</v>
      </c>
      <c r="H15" s="46"/>
    </row>
    <row r="16" spans="1:8" ht="12.75" customHeight="1">
      <c r="A16" s="17" t="s">
        <v>59</v>
      </c>
      <c r="B16" s="18">
        <v>1.08E+16</v>
      </c>
      <c r="C16" s="43">
        <v>1.6</v>
      </c>
      <c r="D16" s="45">
        <v>2.4</v>
      </c>
      <c r="E16" s="45">
        <v>2.4</v>
      </c>
      <c r="F16" s="50">
        <f t="shared" si="2"/>
        <v>100</v>
      </c>
      <c r="G16" s="50">
        <f t="shared" si="1"/>
        <v>149.99999999999997</v>
      </c>
      <c r="H16" s="46"/>
    </row>
    <row r="17" spans="1:8" ht="54.75" customHeight="1">
      <c r="A17" s="17" t="s">
        <v>60</v>
      </c>
      <c r="B17" s="18">
        <v>1.11E+16</v>
      </c>
      <c r="C17" s="43">
        <v>149.5</v>
      </c>
      <c r="D17" s="45">
        <v>234.7</v>
      </c>
      <c r="E17" s="45">
        <v>658.4</v>
      </c>
      <c r="F17" s="50">
        <f t="shared" si="2"/>
        <v>280.52833404345978</v>
      </c>
      <c r="G17" s="50">
        <f t="shared" si="1"/>
        <v>440.40133779264215</v>
      </c>
      <c r="H17" s="46"/>
    </row>
    <row r="18" spans="1:8" ht="27.75" customHeight="1">
      <c r="A18" s="17" t="s">
        <v>61</v>
      </c>
      <c r="B18" s="15" t="s">
        <v>62</v>
      </c>
      <c r="C18" s="43">
        <v>107.7</v>
      </c>
      <c r="D18" s="45">
        <v>100</v>
      </c>
      <c r="E18" s="45">
        <v>396.9</v>
      </c>
      <c r="F18" s="50">
        <f t="shared" si="2"/>
        <v>396.9</v>
      </c>
      <c r="G18" s="50" t="s">
        <v>119</v>
      </c>
      <c r="H18" s="46"/>
    </row>
    <row r="19" spans="1:8" ht="27.75" customHeight="1">
      <c r="A19" s="17" t="s">
        <v>90</v>
      </c>
      <c r="B19" s="15" t="s">
        <v>91</v>
      </c>
      <c r="C19" s="43">
        <v>1.1000000000000001</v>
      </c>
      <c r="D19" s="45">
        <v>64.7</v>
      </c>
      <c r="E19" s="45">
        <v>220.7</v>
      </c>
      <c r="F19" s="50">
        <f t="shared" si="2"/>
        <v>341.11282843894895</v>
      </c>
      <c r="G19" s="50" t="s">
        <v>120</v>
      </c>
      <c r="H19" s="46"/>
    </row>
    <row r="20" spans="1:8" ht="132" customHeight="1">
      <c r="A20" s="17" t="s">
        <v>63</v>
      </c>
      <c r="B20" s="15" t="s">
        <v>64</v>
      </c>
      <c r="C20" s="43">
        <v>40.799999999999997</v>
      </c>
      <c r="D20" s="45">
        <v>70</v>
      </c>
      <c r="E20" s="45">
        <v>40.799999999999997</v>
      </c>
      <c r="F20" s="50">
        <f t="shared" si="2"/>
        <v>58.285714285714285</v>
      </c>
      <c r="G20" s="50">
        <f t="shared" si="1"/>
        <v>100</v>
      </c>
      <c r="H20" s="46"/>
    </row>
    <row r="21" spans="1:8" ht="30" customHeight="1">
      <c r="A21" s="17" t="s">
        <v>65</v>
      </c>
      <c r="B21" s="15" t="s">
        <v>66</v>
      </c>
      <c r="C21" s="41">
        <v>0</v>
      </c>
      <c r="D21" s="50">
        <v>38.299999999999997</v>
      </c>
      <c r="E21" s="50">
        <v>26.8</v>
      </c>
      <c r="F21" s="50">
        <f t="shared" si="2"/>
        <v>69.973890339425594</v>
      </c>
      <c r="G21" s="50">
        <v>0</v>
      </c>
      <c r="H21" s="46"/>
    </row>
    <row r="22" spans="1:8" ht="28.5" customHeight="1">
      <c r="A22" s="17" t="s">
        <v>67</v>
      </c>
      <c r="B22" s="15" t="s">
        <v>68</v>
      </c>
      <c r="C22" s="47">
        <v>1.5</v>
      </c>
      <c r="D22" s="50">
        <v>0</v>
      </c>
      <c r="E22" s="50">
        <v>0</v>
      </c>
      <c r="F22" s="50">
        <v>0</v>
      </c>
      <c r="G22" s="50">
        <f t="shared" si="1"/>
        <v>0</v>
      </c>
      <c r="H22" s="46"/>
    </row>
    <row r="23" spans="1:8" ht="18" customHeight="1">
      <c r="A23" s="17" t="s">
        <v>94</v>
      </c>
      <c r="B23" s="15" t="s">
        <v>95</v>
      </c>
      <c r="C23" s="47">
        <v>0</v>
      </c>
      <c r="D23" s="50">
        <v>0</v>
      </c>
      <c r="E23" s="50">
        <v>6.8</v>
      </c>
      <c r="F23" s="50">
        <v>0</v>
      </c>
      <c r="G23" s="50">
        <v>0</v>
      </c>
      <c r="H23" s="46"/>
    </row>
    <row r="24" spans="1:8" ht="41.25" customHeight="1">
      <c r="A24" s="17" t="s">
        <v>69</v>
      </c>
      <c r="B24" s="15" t="s">
        <v>70</v>
      </c>
      <c r="C24" s="47">
        <v>2417.5</v>
      </c>
      <c r="D24" s="50">
        <v>3309.1000000000004</v>
      </c>
      <c r="E24" s="50">
        <v>2201.5</v>
      </c>
      <c r="F24" s="50">
        <f t="shared" si="2"/>
        <v>66.528663382792899</v>
      </c>
      <c r="G24" s="50">
        <f t="shared" si="1"/>
        <v>91.065149948293694</v>
      </c>
      <c r="H24" s="46"/>
    </row>
    <row r="25" spans="1:8" ht="48.75" customHeight="1">
      <c r="A25" s="17" t="s">
        <v>71</v>
      </c>
      <c r="B25" s="15" t="s">
        <v>72</v>
      </c>
      <c r="C25" s="47">
        <v>204</v>
      </c>
      <c r="D25" s="50">
        <v>277.7</v>
      </c>
      <c r="E25" s="50">
        <v>207.9</v>
      </c>
      <c r="F25" s="50">
        <f t="shared" si="2"/>
        <v>74.864962189413049</v>
      </c>
      <c r="G25" s="50">
        <f t="shared" si="1"/>
        <v>101.91176470588235</v>
      </c>
      <c r="H25" s="46"/>
    </row>
    <row r="26" spans="1:8" ht="117" hidden="1" customHeight="1">
      <c r="A26" s="17" t="s">
        <v>73</v>
      </c>
      <c r="B26" s="15" t="s">
        <v>74</v>
      </c>
      <c r="C26" s="47"/>
      <c r="D26" s="50"/>
      <c r="E26" s="50"/>
      <c r="F26" s="50" t="e">
        <f t="shared" si="2"/>
        <v>#DIV/0!</v>
      </c>
      <c r="G26" s="50" t="e">
        <f t="shared" si="1"/>
        <v>#DIV/0!</v>
      </c>
      <c r="H26" s="46"/>
    </row>
    <row r="27" spans="1:8" ht="58.5" customHeight="1">
      <c r="A27" s="17" t="s">
        <v>73</v>
      </c>
      <c r="B27" s="15" t="s">
        <v>105</v>
      </c>
      <c r="C27" s="45">
        <v>204</v>
      </c>
      <c r="D27" s="45">
        <v>277.7</v>
      </c>
      <c r="E27" s="45">
        <v>207.9</v>
      </c>
      <c r="F27" s="50">
        <f t="shared" si="2"/>
        <v>74.864962189413049</v>
      </c>
      <c r="G27" s="50">
        <f t="shared" si="1"/>
        <v>101.91176470588235</v>
      </c>
      <c r="H27" s="46"/>
    </row>
    <row r="28" spans="1:8" s="44" customFormat="1" ht="58.5" customHeight="1">
      <c r="A28" s="48" t="s">
        <v>106</v>
      </c>
      <c r="B28" s="49" t="s">
        <v>107</v>
      </c>
      <c r="C28" s="50">
        <v>50</v>
      </c>
      <c r="D28" s="42">
        <v>0</v>
      </c>
      <c r="E28" s="50">
        <v>0</v>
      </c>
      <c r="F28" s="50">
        <v>0</v>
      </c>
      <c r="G28" s="50">
        <f t="shared" si="1"/>
        <v>0</v>
      </c>
      <c r="H28" s="46"/>
    </row>
    <row r="29" spans="1:8" ht="63.75" customHeight="1">
      <c r="A29" s="17" t="s">
        <v>75</v>
      </c>
      <c r="B29" s="15" t="s">
        <v>76</v>
      </c>
      <c r="C29" s="50">
        <v>147.69999999999999</v>
      </c>
      <c r="D29" s="50">
        <v>234.2</v>
      </c>
      <c r="E29" s="50">
        <v>139.1</v>
      </c>
      <c r="F29" s="50">
        <f t="shared" si="2"/>
        <v>59.393680614859093</v>
      </c>
      <c r="G29" s="50">
        <f t="shared" si="1"/>
        <v>94.177386594448208</v>
      </c>
      <c r="H29" s="46"/>
    </row>
    <row r="30" spans="1:8" ht="18.75" customHeight="1">
      <c r="A30" s="17" t="s">
        <v>77</v>
      </c>
      <c r="B30" s="15" t="s">
        <v>78</v>
      </c>
      <c r="C30" s="50">
        <v>2015.8</v>
      </c>
      <c r="D30" s="50">
        <v>2836.4</v>
      </c>
      <c r="E30" s="50">
        <v>1893.7</v>
      </c>
      <c r="F30" s="50">
        <f t="shared" si="2"/>
        <v>66.764208151177556</v>
      </c>
      <c r="G30" s="50">
        <f t="shared" si="1"/>
        <v>93.942851473360463</v>
      </c>
      <c r="H30" s="46"/>
    </row>
    <row r="31" spans="1:8" ht="39.75" customHeight="1">
      <c r="A31" s="17" t="s">
        <v>79</v>
      </c>
      <c r="B31" s="15" t="s">
        <v>80</v>
      </c>
      <c r="C31" s="50">
        <v>2015.8</v>
      </c>
      <c r="D31" s="50">
        <v>2836.5</v>
      </c>
      <c r="E31" s="50">
        <v>1893.7</v>
      </c>
      <c r="F31" s="50">
        <f t="shared" si="2"/>
        <v>66.761854398025733</v>
      </c>
      <c r="G31" s="50">
        <f t="shared" si="1"/>
        <v>93.942851473360463</v>
      </c>
      <c r="H31" s="46"/>
    </row>
    <row r="32" spans="1:8" ht="24.75" customHeight="1">
      <c r="A32" s="38" t="s">
        <v>103</v>
      </c>
      <c r="B32" s="39" t="s">
        <v>104</v>
      </c>
      <c r="C32" s="42">
        <v>0</v>
      </c>
      <c r="D32" s="42">
        <v>-39.200000000000003</v>
      </c>
      <c r="E32" s="42">
        <v>-39.200000000000003</v>
      </c>
      <c r="F32" s="50">
        <f t="shared" si="2"/>
        <v>100</v>
      </c>
      <c r="G32" s="50">
        <v>0</v>
      </c>
      <c r="H32" s="46"/>
    </row>
    <row r="33" spans="1:8" ht="16.5" customHeight="1">
      <c r="A33" s="28" t="s">
        <v>4</v>
      </c>
      <c r="B33" s="29"/>
      <c r="C33" s="24">
        <f>C35+C39+C41+C44+C47+C49</f>
        <v>8259.9</v>
      </c>
      <c r="D33" s="24">
        <f>D35+D39+D41+D44+D47+D49</f>
        <v>13194.500000000002</v>
      </c>
      <c r="E33" s="24">
        <f>E35+E39+E41+E44+E47+E49</f>
        <v>9017.5999999999985</v>
      </c>
      <c r="F33" s="40">
        <f t="shared" si="2"/>
        <v>68.343628026829336</v>
      </c>
      <c r="G33" s="40">
        <f t="shared" si="1"/>
        <v>109.17323454279106</v>
      </c>
      <c r="H33" s="46"/>
    </row>
    <row r="34" spans="1:8">
      <c r="A34" s="2" t="s">
        <v>3</v>
      </c>
      <c r="B34" s="11"/>
      <c r="C34" s="25"/>
      <c r="D34" s="53"/>
      <c r="E34" s="53"/>
      <c r="F34" s="40"/>
      <c r="G34" s="40"/>
      <c r="H34" s="46"/>
    </row>
    <row r="35" spans="1:8" ht="18.75" customHeight="1">
      <c r="A35" s="2" t="s">
        <v>5</v>
      </c>
      <c r="B35" s="12" t="s">
        <v>6</v>
      </c>
      <c r="C35" s="51">
        <v>2754.6</v>
      </c>
      <c r="D35" s="50">
        <f>D36+D37+D38</f>
        <v>4780.4000000000005</v>
      </c>
      <c r="E35" s="50">
        <f>E36+E37+E38</f>
        <v>3271</v>
      </c>
      <c r="F35" s="50">
        <f t="shared" si="2"/>
        <v>68.425236381892717</v>
      </c>
      <c r="G35" s="50">
        <f t="shared" si="1"/>
        <v>118.74682349524433</v>
      </c>
      <c r="H35" s="46"/>
    </row>
    <row r="36" spans="1:8" ht="53.25" customHeight="1">
      <c r="A36" s="2" t="s">
        <v>7</v>
      </c>
      <c r="B36" s="13" t="s">
        <v>8</v>
      </c>
      <c r="C36" s="51">
        <v>2682.7</v>
      </c>
      <c r="D36" s="54">
        <v>4754.3</v>
      </c>
      <c r="E36" s="50">
        <v>3259.3</v>
      </c>
      <c r="F36" s="50">
        <f t="shared" si="2"/>
        <v>68.554781986832964</v>
      </c>
      <c r="G36" s="50">
        <f t="shared" si="1"/>
        <v>121.49327170388042</v>
      </c>
      <c r="H36" s="46"/>
    </row>
    <row r="37" spans="1:8">
      <c r="A37" s="2" t="s">
        <v>9</v>
      </c>
      <c r="B37" s="12" t="s">
        <v>10</v>
      </c>
      <c r="C37" s="51">
        <v>0</v>
      </c>
      <c r="D37" s="54">
        <v>5</v>
      </c>
      <c r="E37" s="50">
        <v>0</v>
      </c>
      <c r="F37" s="50">
        <f t="shared" si="2"/>
        <v>0</v>
      </c>
      <c r="G37" s="50">
        <v>0</v>
      </c>
      <c r="H37" s="46"/>
    </row>
    <row r="38" spans="1:8" ht="31.5" customHeight="1">
      <c r="A38" s="2" t="s">
        <v>11</v>
      </c>
      <c r="B38" s="12" t="s">
        <v>12</v>
      </c>
      <c r="C38" s="51">
        <v>71.900000000000006</v>
      </c>
      <c r="D38" s="50">
        <v>21.1</v>
      </c>
      <c r="E38" s="50">
        <v>11.7</v>
      </c>
      <c r="F38" s="50">
        <f t="shared" si="2"/>
        <v>55.45023696682464</v>
      </c>
      <c r="G38" s="50">
        <f t="shared" si="1"/>
        <v>16.272600834492348</v>
      </c>
      <c r="H38" s="46"/>
    </row>
    <row r="39" spans="1:8" ht="17.25" customHeight="1">
      <c r="A39" s="2" t="s">
        <v>13</v>
      </c>
      <c r="B39" s="12" t="s">
        <v>14</v>
      </c>
      <c r="C39" s="51">
        <v>147.69999999999999</v>
      </c>
      <c r="D39" s="50">
        <f>D40</f>
        <v>234.2</v>
      </c>
      <c r="E39" s="50">
        <f>E40</f>
        <v>139.1</v>
      </c>
      <c r="F39" s="50">
        <f t="shared" si="2"/>
        <v>59.393680614859093</v>
      </c>
      <c r="G39" s="50">
        <f t="shared" si="1"/>
        <v>94.177386594448208</v>
      </c>
      <c r="H39" s="46"/>
    </row>
    <row r="40" spans="1:8" ht="25.5">
      <c r="A40" s="2" t="s">
        <v>15</v>
      </c>
      <c r="B40" s="12" t="s">
        <v>16</v>
      </c>
      <c r="C40" s="51">
        <v>147.69999999999999</v>
      </c>
      <c r="D40" s="50">
        <v>234.2</v>
      </c>
      <c r="E40" s="50">
        <v>139.1</v>
      </c>
      <c r="F40" s="50">
        <f t="shared" si="2"/>
        <v>59.393680614859093</v>
      </c>
      <c r="G40" s="50">
        <f t="shared" si="1"/>
        <v>94.177386594448208</v>
      </c>
      <c r="H40" s="46"/>
    </row>
    <row r="41" spans="1:8" ht="15.75" customHeight="1">
      <c r="A41" s="2" t="s">
        <v>17</v>
      </c>
      <c r="B41" s="12" t="s">
        <v>18</v>
      </c>
      <c r="C41" s="50">
        <f>C42+C43</f>
        <v>1746.6</v>
      </c>
      <c r="D41" s="50">
        <f>D42+D43</f>
        <v>3184.6</v>
      </c>
      <c r="E41" s="50">
        <f>E42+E43</f>
        <v>2692.2</v>
      </c>
      <c r="F41" s="50">
        <f t="shared" si="2"/>
        <v>84.538089555988194</v>
      </c>
      <c r="G41" s="50">
        <f t="shared" si="1"/>
        <v>154.13947097217451</v>
      </c>
      <c r="H41" s="46"/>
    </row>
    <row r="42" spans="1:8" ht="27" customHeight="1">
      <c r="A42" s="2" t="s">
        <v>19</v>
      </c>
      <c r="B42" s="12" t="s">
        <v>20</v>
      </c>
      <c r="C42" s="51">
        <v>1685.3</v>
      </c>
      <c r="D42" s="50">
        <v>2978.1</v>
      </c>
      <c r="E42" s="50">
        <v>2683.7</v>
      </c>
      <c r="F42" s="50">
        <f t="shared" si="2"/>
        <v>90.114502535173429</v>
      </c>
      <c r="G42" s="50">
        <f t="shared" si="1"/>
        <v>159.24167803951818</v>
      </c>
      <c r="H42" s="46"/>
    </row>
    <row r="43" spans="1:8" ht="27.75" customHeight="1">
      <c r="A43" s="2" t="s">
        <v>21</v>
      </c>
      <c r="B43" s="12" t="s">
        <v>22</v>
      </c>
      <c r="C43" s="51">
        <v>61.3</v>
      </c>
      <c r="D43" s="50">
        <v>206.5</v>
      </c>
      <c r="E43" s="50">
        <v>8.5</v>
      </c>
      <c r="F43" s="50">
        <f t="shared" si="2"/>
        <v>4.1162227602905572</v>
      </c>
      <c r="G43" s="50">
        <f t="shared" si="1"/>
        <v>13.866231647634585</v>
      </c>
      <c r="H43" s="46"/>
    </row>
    <row r="44" spans="1:8" ht="27.75" customHeight="1">
      <c r="A44" s="2" t="s">
        <v>23</v>
      </c>
      <c r="B44" s="12" t="s">
        <v>24</v>
      </c>
      <c r="C44" s="51">
        <v>741.3</v>
      </c>
      <c r="D44" s="50">
        <f>D45+D46</f>
        <v>1298.7</v>
      </c>
      <c r="E44" s="50">
        <f>E45+E46</f>
        <v>474.4</v>
      </c>
      <c r="F44" s="50">
        <f t="shared" si="2"/>
        <v>36.528836528836528</v>
      </c>
      <c r="G44" s="50">
        <f t="shared" si="1"/>
        <v>63.995683259139348</v>
      </c>
      <c r="H44" s="46"/>
    </row>
    <row r="45" spans="1:8">
      <c r="A45" s="2" t="s">
        <v>25</v>
      </c>
      <c r="B45" s="12" t="s">
        <v>26</v>
      </c>
      <c r="C45" s="51">
        <v>8.1</v>
      </c>
      <c r="D45" s="50">
        <v>18.3</v>
      </c>
      <c r="E45" s="50">
        <v>11.2</v>
      </c>
      <c r="F45" s="50">
        <f t="shared" si="2"/>
        <v>61.202185792349717</v>
      </c>
      <c r="G45" s="50">
        <f t="shared" si="1"/>
        <v>138.27160493827159</v>
      </c>
      <c r="H45" s="46"/>
    </row>
    <row r="46" spans="1:8">
      <c r="A46" s="2" t="s">
        <v>27</v>
      </c>
      <c r="B46" s="12" t="s">
        <v>28</v>
      </c>
      <c r="C46" s="51">
        <v>733.2</v>
      </c>
      <c r="D46" s="50">
        <v>1280.4000000000001</v>
      </c>
      <c r="E46" s="50">
        <v>463.2</v>
      </c>
      <c r="F46" s="50">
        <f t="shared" si="2"/>
        <v>36.176194939081533</v>
      </c>
      <c r="G46" s="50">
        <f t="shared" si="1"/>
        <v>63.175122749590827</v>
      </c>
      <c r="H46" s="46"/>
    </row>
    <row r="47" spans="1:8">
      <c r="A47" s="2" t="s">
        <v>96</v>
      </c>
      <c r="B47" s="12" t="s">
        <v>29</v>
      </c>
      <c r="C47" s="51">
        <v>2869.3</v>
      </c>
      <c r="D47" s="50">
        <f>D48</f>
        <v>3695.6</v>
      </c>
      <c r="E47" s="50">
        <f>E48</f>
        <v>2440.5</v>
      </c>
      <c r="F47" s="50">
        <f t="shared" si="2"/>
        <v>66.037991124580586</v>
      </c>
      <c r="G47" s="50">
        <f t="shared" si="1"/>
        <v>85.055588471055657</v>
      </c>
      <c r="H47" s="46"/>
    </row>
    <row r="48" spans="1:8">
      <c r="A48" s="2" t="s">
        <v>30</v>
      </c>
      <c r="B48" s="12" t="s">
        <v>31</v>
      </c>
      <c r="C48" s="51">
        <v>2869.3</v>
      </c>
      <c r="D48" s="50">
        <v>3695.6</v>
      </c>
      <c r="E48" s="50">
        <v>2440.5</v>
      </c>
      <c r="F48" s="50">
        <f t="shared" si="2"/>
        <v>66.037991124580586</v>
      </c>
      <c r="G48" s="50">
        <f t="shared" si="1"/>
        <v>85.055588471055657</v>
      </c>
      <c r="H48" s="46"/>
    </row>
    <row r="49" spans="1:8">
      <c r="A49" s="2" t="s">
        <v>85</v>
      </c>
      <c r="B49" s="12" t="s">
        <v>87</v>
      </c>
      <c r="C49" s="51">
        <v>0.4</v>
      </c>
      <c r="D49" s="50">
        <f>D50</f>
        <v>1</v>
      </c>
      <c r="E49" s="50">
        <f>E50</f>
        <v>0.4</v>
      </c>
      <c r="F49" s="50">
        <f t="shared" si="2"/>
        <v>40</v>
      </c>
      <c r="G49" s="50">
        <f t="shared" si="1"/>
        <v>100</v>
      </c>
      <c r="H49" s="46"/>
    </row>
    <row r="50" spans="1:8">
      <c r="A50" s="2" t="s">
        <v>86</v>
      </c>
      <c r="B50" s="12" t="s">
        <v>88</v>
      </c>
      <c r="C50" s="51">
        <v>0.4</v>
      </c>
      <c r="D50" s="50">
        <v>1</v>
      </c>
      <c r="E50" s="50">
        <v>0.4</v>
      </c>
      <c r="F50" s="50">
        <f t="shared" si="2"/>
        <v>40</v>
      </c>
      <c r="G50" s="50">
        <f t="shared" si="1"/>
        <v>100</v>
      </c>
      <c r="H50" s="46"/>
    </row>
    <row r="51" spans="1:8" ht="25.5">
      <c r="A51" s="8" t="s">
        <v>32</v>
      </c>
      <c r="B51" s="10"/>
      <c r="C51" s="41">
        <f>C5-C33</f>
        <v>-1066</v>
      </c>
      <c r="D51" s="50">
        <f>D5-D33</f>
        <v>-791.30000000000109</v>
      </c>
      <c r="E51" s="50">
        <f>E5-E33</f>
        <v>-781.69999999999891</v>
      </c>
      <c r="F51" s="55"/>
      <c r="G51" s="55"/>
    </row>
    <row r="52" spans="1:8" ht="25.5">
      <c r="A52" s="9" t="s">
        <v>33</v>
      </c>
      <c r="B52" s="14"/>
      <c r="C52" s="40">
        <f t="shared" ref="C52" si="3">C54</f>
        <v>1066</v>
      </c>
      <c r="D52" s="40">
        <f t="shared" ref="D52:E52" si="4">D54</f>
        <v>791.29999999999927</v>
      </c>
      <c r="E52" s="40">
        <f t="shared" si="4"/>
        <v>781.70000000000073</v>
      </c>
      <c r="F52" s="56"/>
      <c r="G52" s="56"/>
    </row>
    <row r="53" spans="1:8">
      <c r="A53" s="2" t="s">
        <v>3</v>
      </c>
      <c r="B53" s="10"/>
      <c r="C53" s="41"/>
      <c r="D53" s="50"/>
      <c r="E53" s="50"/>
      <c r="F53" s="55"/>
      <c r="G53" s="55"/>
    </row>
    <row r="54" spans="1:8" ht="25.5">
      <c r="A54" s="2" t="s">
        <v>34</v>
      </c>
      <c r="B54" s="10" t="s">
        <v>35</v>
      </c>
      <c r="C54" s="41">
        <f t="shared" ref="C54" si="5">C55+C56</f>
        <v>1066</v>
      </c>
      <c r="D54" s="50">
        <f t="shared" ref="D54:E54" si="6">D55+D56</f>
        <v>791.29999999999927</v>
      </c>
      <c r="E54" s="50">
        <f t="shared" si="6"/>
        <v>781.70000000000073</v>
      </c>
      <c r="F54" s="55"/>
      <c r="G54" s="55"/>
    </row>
    <row r="55" spans="1:8" ht="25.5">
      <c r="A55" s="2" t="s">
        <v>36</v>
      </c>
      <c r="B55" s="10" t="s">
        <v>37</v>
      </c>
      <c r="C55" s="52">
        <v>-7294.5</v>
      </c>
      <c r="D55" s="50">
        <v>-12403.2</v>
      </c>
      <c r="E55" s="50">
        <v>-8957.5</v>
      </c>
      <c r="F55" s="55"/>
      <c r="G55" s="55"/>
    </row>
    <row r="56" spans="1:8" ht="29.25" customHeight="1">
      <c r="A56" s="2" t="s">
        <v>38</v>
      </c>
      <c r="B56" s="10" t="s">
        <v>39</v>
      </c>
      <c r="C56" s="52">
        <v>8360.5</v>
      </c>
      <c r="D56" s="50">
        <v>13194.5</v>
      </c>
      <c r="E56" s="50">
        <v>9739.2000000000007</v>
      </c>
      <c r="F56" s="55"/>
      <c r="G56" s="55"/>
    </row>
    <row r="60" spans="1:8" ht="14.25">
      <c r="A60" s="57" t="s">
        <v>84</v>
      </c>
      <c r="B60" s="57"/>
      <c r="C60" s="57"/>
      <c r="D60" s="57"/>
      <c r="E60" s="57"/>
      <c r="F60" s="57"/>
      <c r="G60" s="57"/>
    </row>
  </sheetData>
  <mergeCells count="2">
    <mergeCell ref="A60:G60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tabSelected="1" workbookViewId="0">
      <selection activeCell="F4" sqref="F4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58" t="s">
        <v>113</v>
      </c>
      <c r="B2" s="57"/>
      <c r="C2" s="57"/>
      <c r="D2" s="57"/>
      <c r="E2" s="57"/>
      <c r="F2" s="57"/>
      <c r="G2" s="57"/>
    </row>
    <row r="3" spans="1:7">
      <c r="G3" s="5"/>
    </row>
    <row r="4" spans="1:7" ht="70.5" customHeight="1">
      <c r="A4" s="1" t="s">
        <v>40</v>
      </c>
      <c r="B4" s="1" t="s">
        <v>41</v>
      </c>
      <c r="C4" s="33" t="s">
        <v>114</v>
      </c>
      <c r="D4" s="33" t="s">
        <v>111</v>
      </c>
      <c r="E4" s="33" t="s">
        <v>115</v>
      </c>
      <c r="F4" s="33" t="s">
        <v>101</v>
      </c>
      <c r="G4" s="33" t="s">
        <v>100</v>
      </c>
    </row>
    <row r="5" spans="1:7" ht="44.25" customHeight="1">
      <c r="A5" s="8" t="s">
        <v>42</v>
      </c>
      <c r="B5" s="59">
        <v>8</v>
      </c>
      <c r="C5" s="60">
        <v>2249</v>
      </c>
      <c r="D5" s="60">
        <v>3592.2</v>
      </c>
      <c r="E5" s="60">
        <v>2336.6</v>
      </c>
      <c r="F5" s="60">
        <f>E5/D5*100</f>
        <v>65.046489616391071</v>
      </c>
      <c r="G5" s="60">
        <f>E5/C5*100</f>
        <v>103.89506447309915</v>
      </c>
    </row>
    <row r="6" spans="1:7" ht="42.75" customHeight="1">
      <c r="A6" s="2" t="s">
        <v>43</v>
      </c>
      <c r="B6" s="59">
        <v>5.3</v>
      </c>
      <c r="C6" s="60">
        <v>1649.5</v>
      </c>
      <c r="D6" s="60">
        <v>2797.4</v>
      </c>
      <c r="E6" s="60">
        <v>1711.2</v>
      </c>
      <c r="F6" s="60">
        <f>E6/D6*100</f>
        <v>61.17108743833559</v>
      </c>
      <c r="G6" s="60">
        <f>E6/C6*100</f>
        <v>103.74052743255533</v>
      </c>
    </row>
    <row r="10" spans="1:7">
      <c r="A10" s="57" t="s">
        <v>45</v>
      </c>
      <c r="B10" s="57"/>
      <c r="C10" s="57"/>
      <c r="D10" s="57"/>
      <c r="E10" s="57"/>
      <c r="F10" s="57"/>
      <c r="G10" s="57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5"/>
  <sheetViews>
    <sheetView workbookViewId="0">
      <selection activeCell="F10" sqref="F10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58" t="s">
        <v>116</v>
      </c>
      <c r="B2" s="57"/>
      <c r="C2" s="57"/>
      <c r="D2" s="57"/>
      <c r="E2" s="57"/>
      <c r="F2" s="57"/>
    </row>
    <row r="3" spans="1:7">
      <c r="F3" s="5"/>
    </row>
    <row r="4" spans="1:7" ht="66.75" customHeight="1">
      <c r="A4" s="3" t="s">
        <v>81</v>
      </c>
      <c r="B4" s="33" t="s">
        <v>117</v>
      </c>
      <c r="C4" s="33" t="s">
        <v>111</v>
      </c>
      <c r="D4" s="33" t="s">
        <v>118</v>
      </c>
      <c r="E4" s="33" t="s">
        <v>101</v>
      </c>
      <c r="F4" s="33" t="s">
        <v>100</v>
      </c>
    </row>
    <row r="5" spans="1:7" s="32" customFormat="1" ht="66.75" customHeight="1">
      <c r="A5" s="34" t="s">
        <v>97</v>
      </c>
      <c r="B5" s="36">
        <v>0</v>
      </c>
      <c r="C5" s="45">
        <v>2</v>
      </c>
      <c r="D5" s="36">
        <v>0</v>
      </c>
      <c r="E5" s="45">
        <f t="shared" ref="E5:E11" si="0">D5/C5*100</f>
        <v>0</v>
      </c>
      <c r="F5" s="45">
        <v>0</v>
      </c>
    </row>
    <row r="6" spans="1:7" s="35" customFormat="1" ht="65.25" customHeight="1">
      <c r="A6" s="30" t="s">
        <v>102</v>
      </c>
      <c r="B6" s="36">
        <v>0</v>
      </c>
      <c r="C6" s="45">
        <v>2</v>
      </c>
      <c r="D6" s="36">
        <v>0</v>
      </c>
      <c r="E6" s="45">
        <f t="shared" si="0"/>
        <v>0</v>
      </c>
      <c r="F6" s="45">
        <v>0</v>
      </c>
    </row>
    <row r="7" spans="1:7" ht="52.5" customHeight="1">
      <c r="A7" s="19" t="s">
        <v>92</v>
      </c>
      <c r="B7" s="37">
        <v>1685.3</v>
      </c>
      <c r="C7" s="45">
        <v>2978.1</v>
      </c>
      <c r="D7" s="45">
        <v>2683.7</v>
      </c>
      <c r="E7" s="45">
        <f t="shared" si="0"/>
        <v>90.114502535173429</v>
      </c>
      <c r="F7" s="45">
        <f t="shared" ref="F7:F10" si="1">D7/B7*100</f>
        <v>159.24167803951818</v>
      </c>
      <c r="G7" s="31"/>
    </row>
    <row r="8" spans="1:7" ht="90" customHeight="1">
      <c r="A8" s="20" t="s">
        <v>93</v>
      </c>
      <c r="B8" s="37">
        <v>0</v>
      </c>
      <c r="C8" s="45">
        <v>36.5</v>
      </c>
      <c r="D8" s="45">
        <v>0</v>
      </c>
      <c r="E8" s="45">
        <f t="shared" si="0"/>
        <v>0</v>
      </c>
      <c r="F8" s="45">
        <v>0</v>
      </c>
    </row>
    <row r="9" spans="1:7" ht="66" customHeight="1">
      <c r="A9" s="21" t="s">
        <v>89</v>
      </c>
      <c r="B9" s="37">
        <v>733.2</v>
      </c>
      <c r="C9" s="45">
        <v>1280.4000000000001</v>
      </c>
      <c r="D9" s="45">
        <v>463.2</v>
      </c>
      <c r="E9" s="45">
        <f t="shared" si="0"/>
        <v>36.176194939081533</v>
      </c>
      <c r="F9" s="45">
        <f t="shared" ref="F9:F11" si="2">D9/B9*100</f>
        <v>63.175122749590827</v>
      </c>
    </row>
    <row r="10" spans="1:7" s="35" customFormat="1" ht="48.75" customHeight="1">
      <c r="A10" s="21" t="s">
        <v>98</v>
      </c>
      <c r="B10" s="37">
        <v>50</v>
      </c>
      <c r="C10" s="45">
        <v>0</v>
      </c>
      <c r="D10" s="45">
        <v>0</v>
      </c>
      <c r="E10" s="45">
        <v>0</v>
      </c>
      <c r="F10" s="45">
        <f t="shared" si="1"/>
        <v>0</v>
      </c>
    </row>
    <row r="11" spans="1:7" ht="15" customHeight="1">
      <c r="A11" s="16" t="s">
        <v>82</v>
      </c>
      <c r="B11" s="36">
        <f>SUM(B5:B10)</f>
        <v>2468.5</v>
      </c>
      <c r="C11" s="36">
        <f>SUM(C5:C10)</f>
        <v>4299</v>
      </c>
      <c r="D11" s="36">
        <f>SUM(D5:D10)</f>
        <v>3146.8999999999996</v>
      </c>
      <c r="E11" s="36">
        <f t="shared" si="0"/>
        <v>73.200744359153276</v>
      </c>
      <c r="F11" s="36">
        <f t="shared" si="2"/>
        <v>127.48227668624669</v>
      </c>
    </row>
    <row r="12" spans="1:7">
      <c r="B12" s="31"/>
    </row>
    <row r="15" spans="1:7">
      <c r="A15" s="57" t="s">
        <v>83</v>
      </c>
      <c r="B15" s="57"/>
      <c r="C15" s="57"/>
      <c r="D15" s="57"/>
      <c r="E15" s="57"/>
      <c r="F15" s="57"/>
    </row>
  </sheetData>
  <mergeCells count="2">
    <mergeCell ref="A2:F2"/>
    <mergeCell ref="A15:F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2021-04-26T05:24:05Z</cp:lastPrinted>
  <dcterms:created xsi:type="dcterms:W3CDTF">2017-04-17T10:25:39Z</dcterms:created>
  <dcterms:modified xsi:type="dcterms:W3CDTF">2021-10-26T09:48:38Z</dcterms:modified>
</cp:coreProperties>
</file>