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70" yWindow="-15" windowWidth="15000" windowHeight="1282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/>
</workbook>
</file>

<file path=xl/calcChain.xml><?xml version="1.0" encoding="utf-8"?>
<calcChain xmlns="http://schemas.openxmlformats.org/spreadsheetml/2006/main">
  <c r="B13" i="3"/>
  <c r="F12"/>
  <c r="E11"/>
  <c r="F6"/>
  <c r="F7"/>
  <c r="F8"/>
  <c r="F9"/>
  <c r="F10"/>
  <c r="E6"/>
  <c r="E7"/>
  <c r="E8"/>
  <c r="E9"/>
  <c r="E10"/>
  <c r="D13"/>
  <c r="C13"/>
  <c r="G8" i="1"/>
  <c r="G9"/>
  <c r="G10"/>
  <c r="G11"/>
  <c r="G12"/>
  <c r="G13"/>
  <c r="G14"/>
  <c r="G15"/>
  <c r="G16"/>
  <c r="G17"/>
  <c r="G18"/>
  <c r="G20"/>
  <c r="G21"/>
  <c r="G23"/>
  <c r="G24"/>
  <c r="G25"/>
  <c r="G26"/>
  <c r="G27"/>
  <c r="G28"/>
  <c r="G29"/>
  <c r="G30"/>
  <c r="G31"/>
  <c r="G32"/>
  <c r="G33"/>
  <c r="G37"/>
  <c r="G38"/>
  <c r="G40"/>
  <c r="G41"/>
  <c r="G42"/>
  <c r="G44"/>
  <c r="G45"/>
  <c r="G47"/>
  <c r="G48"/>
  <c r="G49"/>
  <c r="G50"/>
  <c r="G53"/>
  <c r="G54"/>
  <c r="F8"/>
  <c r="F9"/>
  <c r="F10"/>
  <c r="F11"/>
  <c r="F12"/>
  <c r="F13"/>
  <c r="F14"/>
  <c r="F16"/>
  <c r="F23"/>
  <c r="F25"/>
  <c r="F26"/>
  <c r="F27"/>
  <c r="F28"/>
  <c r="F29"/>
  <c r="F31"/>
  <c r="F32"/>
  <c r="F33"/>
  <c r="F34"/>
  <c r="F37"/>
  <c r="F38"/>
  <c r="F40"/>
  <c r="F41"/>
  <c r="F42"/>
  <c r="F45"/>
  <c r="F46"/>
  <c r="F47"/>
  <c r="F48"/>
  <c r="F50"/>
  <c r="F51"/>
  <c r="F52"/>
  <c r="F53"/>
  <c r="F54"/>
  <c r="D43" l="1"/>
  <c r="E43"/>
  <c r="G43" s="1"/>
  <c r="C43"/>
  <c r="C32"/>
  <c r="F5" i="3"/>
  <c r="E5"/>
  <c r="D47" i="1"/>
  <c r="E47"/>
  <c r="C47"/>
  <c r="D18"/>
  <c r="E18"/>
  <c r="F55"/>
  <c r="F56"/>
  <c r="D51"/>
  <c r="E51"/>
  <c r="C51"/>
  <c r="F43" l="1"/>
  <c r="C18"/>
  <c r="E13" i="3" l="1"/>
  <c r="F13"/>
  <c r="C60" i="1" l="1"/>
  <c r="C58" s="1"/>
  <c r="C55"/>
  <c r="C53"/>
  <c r="C41"/>
  <c r="C37"/>
  <c r="C26"/>
  <c r="C13"/>
  <c r="C11"/>
  <c r="C8"/>
  <c r="E13"/>
  <c r="D13"/>
  <c r="E11"/>
  <c r="D11"/>
  <c r="E8"/>
  <c r="D8"/>
  <c r="E26"/>
  <c r="D26"/>
  <c r="E32"/>
  <c r="D32"/>
  <c r="C7" l="1"/>
  <c r="C35"/>
  <c r="E25"/>
  <c r="C25"/>
  <c r="D25"/>
  <c r="E7"/>
  <c r="E5" s="1"/>
  <c r="D7"/>
  <c r="D55"/>
  <c r="E55"/>
  <c r="D53"/>
  <c r="E53"/>
  <c r="D41"/>
  <c r="E41"/>
  <c r="D37"/>
  <c r="E37"/>
  <c r="E35" l="1"/>
  <c r="G35" s="1"/>
  <c r="G7"/>
  <c r="F7"/>
  <c r="C5"/>
  <c r="C57" s="1"/>
  <c r="D5"/>
  <c r="D35"/>
  <c r="F35" s="1"/>
  <c r="G5" l="1"/>
  <c r="F5"/>
  <c r="G6" i="2" l="1"/>
  <c r="G5"/>
  <c r="F6" l="1"/>
  <c r="E57" i="1" l="1"/>
  <c r="D57"/>
  <c r="D60"/>
  <c r="D58" s="1"/>
  <c r="E60"/>
  <c r="E58" s="1"/>
  <c r="F5" i="2" l="1"/>
</calcChain>
</file>

<file path=xl/sharedStrings.xml><?xml version="1.0" encoding="utf-8"?>
<sst xmlns="http://schemas.openxmlformats.org/spreadsheetml/2006/main" count="147" uniqueCount="136">
  <si>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</si>
  <si>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</si>
  <si>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</si>
  <si>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</si>
  <si>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</si>
  <si>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</si>
  <si>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</si>
  <si>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</si>
  <si>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</si>
  <si>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</si>
  <si>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</si>
  <si>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</si>
  <si>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</si>
  <si>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</si>
  <si>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</si>
  <si>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</si>
  <si>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</si>
  <si>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</si>
  <si>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</si>
  <si>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</si>
  <si>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</si>
  <si>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</si>
  <si>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</si>
  <si>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</si>
  <si>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</si>
  <si>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</si>
  <si>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</si>
  <si>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</si>
  <si>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</si>
  <si>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</si>
  <si>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</si>
  <si>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</si>
  <si>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</si>
  <si>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</si>
  <si>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</si>
  <si>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</si>
  <si>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</si>
  <si>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</si>
  <si>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</si>
  <si>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</si>
  <si>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</si>
  <si>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</si>
  <si>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</si>
  <si>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</si>
  <si>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</si>
  <si>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</si>
  <si>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</si>
  <si>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</si>
  <si>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</si>
  <si>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</si>
  <si>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</si>
  <si>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</si>
  <si>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</si>
  <si>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</si>
  <si>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</si>
  <si>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</si>
  <si>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</si>
  <si>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</si>
  <si>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</si>
  <si>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</si>
  <si>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</si>
  <si>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</si>
  <si>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</si>
  <si>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</si>
  <si>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</si>
  <si>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</si>
  <si>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</si>
  <si>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</si>
  <si>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</si>
  <si>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</si>
  <si>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</si>
  <si>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</si>
  <si>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</si>
  <si>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</si>
  <si>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</si>
  <si>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</si>
  <si>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</si>
  <si>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</si>
  <si>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</si>
  <si>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</si>
  <si>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</si>
  <si>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</si>
  <si>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</si>
  <si>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</si>
  <si>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</si>
  <si>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</si>
  <si>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</si>
  <si>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</si>
  <si>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</si>
  <si>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</si>
  <si>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</si>
  <si>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</si>
  <si>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</si>
  <si>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</si>
  <si>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</si>
  <si>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</si>
  <si>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</si>
  <si>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</si>
  <si>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</si>
  <si>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</si>
  <si>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</si>
  <si>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</si>
  <si>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</si>
  <si>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</si>
  <si>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</si>
  <si>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</si>
  <si>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</si>
  <si>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</si>
  <si>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</si>
  <si>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</si>
  <si>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</si>
  <si>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</si>
  <si>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 xml:space="preserve"> Муниципальная программа "Энергосбережение и повышение энергетической эффективности на территории Свободинского городского поселения Базарно-Карабулакского муниципального района Саратовской области"</t>
  </si>
  <si>
    <t xml:space="preserve">  Инициативные платежи</t>
  </si>
  <si>
    <t>Коммунальное хозяйство</t>
  </si>
  <si>
    <t>00 0502 0000000000 000</t>
  </si>
  <si>
    <t>св. 5,6 раза</t>
  </si>
  <si>
    <t>Врио начальника финансового управления                                                               Г.В. Куликова</t>
  </si>
  <si>
    <t xml:space="preserve">Сведения об исполнении бюджета Свободинского городского поселения                                                                                                   Базарно-Карабулакского муниципального района Саратовской области 
на 1 января 2026 года
</t>
  </si>
  <si>
    <t>Исполнено 1 января 2025 г.</t>
  </si>
  <si>
    <t>Утвержденные бюджетные назначения на                        1 января 2026 г.</t>
  </si>
  <si>
    <t>Исполнено на 1 января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</si>
  <si>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января 2026 года
</t>
  </si>
  <si>
    <t>Исполнено на 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</si>
  <si>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</si>
  <si>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</si>
  <si>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>Сельское хозяйство и рыболовство</t>
  </si>
  <si>
    <t>00 0405 0000000000 000</t>
  </si>
  <si>
    <t xml:space="preserve"> Муниципальная программа "Оформление невостребованных земельных долей Свободинского муниципального образования Базарно-Карабулакского муниципального района Саратовской област"</t>
  </si>
  <si>
    <t>св. 2-х раз</t>
  </si>
  <si>
    <t>св. 7,7 раза</t>
  </si>
  <si>
    <t>св. 4,6 раза</t>
  </si>
  <si>
    <t>св. 3,3 раза</t>
  </si>
  <si>
    <t>св. 14,9 раза</t>
  </si>
  <si>
    <t>св. 11,8 раза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</si>
  <si>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городского поселения          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</si>
</sst>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  <font>
      <b/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8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164" fontId="21" fillId="4" borderId="1" xfId="0" applyNumberFormat="1" applyFont="1" applyFill="1" applyBorder="1" applyAlignment="1">
      <alignment horizontal="center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left" vertical="top" wrapText="1"/>
    </xf>
    <xf numFmtId="37" fontId="17" fillId="4" borderId="1" xfId="0" applyNumberFormat="1" applyFont="1" applyFill="1" applyBorder="1" applyAlignment="1">
      <alignment horizontal="center" vertical="top" wrapText="1"/>
    </xf>
    <xf numFmtId="0" fontId="23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vertical="top" wrapText="1"/>
    </xf>
    <xf numFmtId="49" fontId="23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wrapText="1"/>
    </xf>
    <xf numFmtId="0" fontId="21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horizontal="right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0" fontId="21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164" fontId="20" fillId="4" borderId="1" xfId="0" applyNumberFormat="1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right" wrapText="1"/>
    </xf>
    <xf numFmtId="164" fontId="25" fillId="4" borderId="1" xfId="0" applyNumberFormat="1" applyFont="1" applyFill="1" applyBorder="1" applyAlignment="1">
      <alignment horizontal="right" wrapText="1"/>
    </xf>
    <xf numFmtId="0" fontId="2" fillId="0" borderId="0" xfId="0" applyFont="1"/>
    <xf numFmtId="164" fontId="20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zoomScaleNormal="100" workbookViewId="0">
      <selection activeCell="E57" sqref="E57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86" t="s">
        <v>118</v>
      </c>
      <c r="B2" s="87"/>
      <c r="C2" s="87"/>
      <c r="D2" s="87"/>
      <c r="E2" s="87"/>
      <c r="F2" s="87"/>
      <c r="G2" s="87"/>
    </row>
    <row r="3" spans="1:8">
      <c r="A3" s="27"/>
      <c r="B3" s="27"/>
      <c r="C3" s="27"/>
      <c r="D3" s="27"/>
      <c r="E3" s="27"/>
      <c r="F3" s="27"/>
      <c r="G3" s="28" t="s">
        <v>43</v>
      </c>
    </row>
    <row r="4" spans="1:8" ht="63.75" customHeight="1">
      <c r="A4" s="16" t="s">
        <v>0</v>
      </c>
      <c r="B4" s="16" t="s">
        <v>1</v>
      </c>
      <c r="C4" s="68" t="s">
        <v>119</v>
      </c>
      <c r="D4" s="68" t="s">
        <v>120</v>
      </c>
      <c r="E4" s="68" t="s">
        <v>121</v>
      </c>
      <c r="F4" s="20" t="s">
        <v>110</v>
      </c>
      <c r="G4" s="20" t="s">
        <v>109</v>
      </c>
    </row>
    <row r="5" spans="1:8" ht="18" customHeight="1">
      <c r="A5" s="53" t="s">
        <v>51</v>
      </c>
      <c r="B5" s="54"/>
      <c r="C5" s="52">
        <f>C7+C25+C34</f>
        <v>32162.900000000005</v>
      </c>
      <c r="D5" s="52">
        <f>D7+D25+D34</f>
        <v>21322.9</v>
      </c>
      <c r="E5" s="52">
        <f>E7+E25+E34</f>
        <v>23925.999999999996</v>
      </c>
      <c r="F5" s="52">
        <f t="shared" ref="F5:F56" si="0">E5/D5*100</f>
        <v>112.20800172584401</v>
      </c>
      <c r="G5" s="52">
        <f t="shared" ref="G5:G54" si="1">E5/C5*100</f>
        <v>74.390058110431553</v>
      </c>
    </row>
    <row r="6" spans="1:8" ht="16.5" customHeight="1">
      <c r="A6" s="30" t="s">
        <v>2</v>
      </c>
      <c r="B6" s="31"/>
      <c r="C6" s="32"/>
      <c r="D6" s="32"/>
      <c r="E6" s="32"/>
      <c r="F6" s="29"/>
      <c r="G6" s="29"/>
    </row>
    <row r="7" spans="1:8" ht="17.25" customHeight="1">
      <c r="A7" s="55" t="s">
        <v>52</v>
      </c>
      <c r="B7" s="56">
        <v>1E+16</v>
      </c>
      <c r="C7" s="50">
        <f>C8+C10+C11+C13+C17+C18+C22+C24</f>
        <v>20487.700000000004</v>
      </c>
      <c r="D7" s="50">
        <f>D8+D10+D11+D13+D17+D18+D22+D24</f>
        <v>19970</v>
      </c>
      <c r="E7" s="74">
        <f>E8+E10+E11+E13+E17+E18+E22+E24</f>
        <v>22573.099999999995</v>
      </c>
      <c r="F7" s="51">
        <f t="shared" si="0"/>
        <v>113.03505257886827</v>
      </c>
      <c r="G7" s="51">
        <f t="shared" si="1"/>
        <v>110.17879020094978</v>
      </c>
    </row>
    <row r="8" spans="1:8" ht="18.75" customHeight="1">
      <c r="A8" s="55" t="s">
        <v>53</v>
      </c>
      <c r="B8" s="56">
        <v>1.01E+16</v>
      </c>
      <c r="C8" s="50">
        <f>C9</f>
        <v>4352</v>
      </c>
      <c r="D8" s="50">
        <f>D9</f>
        <v>6210.9</v>
      </c>
      <c r="E8" s="74">
        <f>E9</f>
        <v>4273.2</v>
      </c>
      <c r="F8" s="51">
        <f t="shared" si="0"/>
        <v>68.801622953195192</v>
      </c>
      <c r="G8" s="51">
        <f t="shared" si="1"/>
        <v>98.189338235294116</v>
      </c>
    </row>
    <row r="9" spans="1:8" ht="19.5" customHeight="1">
      <c r="A9" s="33" t="s">
        <v>54</v>
      </c>
      <c r="B9" s="34" t="s">
        <v>55</v>
      </c>
      <c r="C9" s="21">
        <v>4352</v>
      </c>
      <c r="D9" s="21">
        <v>6210.9</v>
      </c>
      <c r="E9" s="78">
        <v>4273.2</v>
      </c>
      <c r="F9" s="79">
        <f t="shared" si="0"/>
        <v>68.801622953195192</v>
      </c>
      <c r="G9" s="79">
        <f t="shared" si="1"/>
        <v>98.189338235294116</v>
      </c>
    </row>
    <row r="10" spans="1:8" ht="39.75" customHeight="1">
      <c r="A10" s="55" t="s">
        <v>56</v>
      </c>
      <c r="B10" s="56">
        <v>1.03E+16</v>
      </c>
      <c r="C10" s="50">
        <v>4629.6000000000004</v>
      </c>
      <c r="D10" s="50">
        <v>4626.7</v>
      </c>
      <c r="E10" s="74">
        <v>4833.8</v>
      </c>
      <c r="F10" s="51">
        <f t="shared" si="0"/>
        <v>104.47619253463594</v>
      </c>
      <c r="G10" s="51">
        <f t="shared" si="1"/>
        <v>104.41074822878866</v>
      </c>
      <c r="H10" s="5"/>
    </row>
    <row r="11" spans="1:8" ht="18" customHeight="1">
      <c r="A11" s="55" t="s">
        <v>57</v>
      </c>
      <c r="B11" s="56">
        <v>1.05E+16</v>
      </c>
      <c r="C11" s="50">
        <f>C12</f>
        <v>1122.2</v>
      </c>
      <c r="D11" s="50">
        <f>D12</f>
        <v>1006.5</v>
      </c>
      <c r="E11" s="74">
        <f>E12</f>
        <v>566.5</v>
      </c>
      <c r="F11" s="51">
        <f t="shared" si="0"/>
        <v>56.284153005464475</v>
      </c>
      <c r="G11" s="51">
        <f t="shared" si="1"/>
        <v>50.481197647478169</v>
      </c>
    </row>
    <row r="12" spans="1:8" ht="28.5" customHeight="1">
      <c r="A12" s="33" t="s">
        <v>58</v>
      </c>
      <c r="B12" s="34" t="s">
        <v>59</v>
      </c>
      <c r="C12" s="21">
        <v>1122.2</v>
      </c>
      <c r="D12" s="32">
        <v>1006.5</v>
      </c>
      <c r="E12" s="78">
        <v>566.5</v>
      </c>
      <c r="F12" s="79">
        <f t="shared" si="0"/>
        <v>56.284153005464475</v>
      </c>
      <c r="G12" s="79">
        <f t="shared" si="1"/>
        <v>50.481197647478169</v>
      </c>
    </row>
    <row r="13" spans="1:8" ht="14.25" customHeight="1">
      <c r="A13" s="55" t="s">
        <v>60</v>
      </c>
      <c r="B13" s="56">
        <v>1.06E+16</v>
      </c>
      <c r="C13" s="50">
        <f>C14+C15+C16</f>
        <v>9760</v>
      </c>
      <c r="D13" s="50">
        <f>D14+D15+D16</f>
        <v>7925.9</v>
      </c>
      <c r="E13" s="74">
        <f>E14+E15+E16</f>
        <v>10622.1</v>
      </c>
      <c r="F13" s="51">
        <f t="shared" si="0"/>
        <v>134.01758790799784</v>
      </c>
      <c r="G13" s="51">
        <f t="shared" si="1"/>
        <v>108.8329918032787</v>
      </c>
      <c r="H13" s="15"/>
    </row>
    <row r="14" spans="1:8" ht="27.75" customHeight="1">
      <c r="A14" s="33" t="s">
        <v>61</v>
      </c>
      <c r="B14" s="34" t="s">
        <v>62</v>
      </c>
      <c r="C14" s="21">
        <v>1851.3</v>
      </c>
      <c r="D14" s="32">
        <v>1582</v>
      </c>
      <c r="E14" s="78">
        <v>2229.6999999999998</v>
      </c>
      <c r="F14" s="79">
        <f t="shared" si="0"/>
        <v>140.94184576485461</v>
      </c>
      <c r="G14" s="79">
        <f t="shared" si="1"/>
        <v>120.43969102792632</v>
      </c>
      <c r="H14" s="15"/>
    </row>
    <row r="15" spans="1:8" ht="12.75" customHeight="1">
      <c r="A15" s="33" t="s">
        <v>63</v>
      </c>
      <c r="B15" s="34" t="s">
        <v>64</v>
      </c>
      <c r="C15" s="21">
        <v>2766.1</v>
      </c>
      <c r="D15" s="21">
        <v>1543.9</v>
      </c>
      <c r="E15" s="78">
        <v>3107.3</v>
      </c>
      <c r="F15" s="79" t="s">
        <v>129</v>
      </c>
      <c r="G15" s="79">
        <f t="shared" si="1"/>
        <v>112.33505657785329</v>
      </c>
      <c r="H15" s="15"/>
    </row>
    <row r="16" spans="1:8" s="14" customFormat="1" ht="12.75" customHeight="1">
      <c r="A16" s="33" t="s">
        <v>106</v>
      </c>
      <c r="B16" s="34" t="s">
        <v>107</v>
      </c>
      <c r="C16" s="21">
        <v>5142.6000000000004</v>
      </c>
      <c r="D16" s="21">
        <v>4800</v>
      </c>
      <c r="E16" s="78">
        <v>5285.1</v>
      </c>
      <c r="F16" s="79">
        <f t="shared" si="0"/>
        <v>110.10625</v>
      </c>
      <c r="G16" s="79">
        <f t="shared" si="1"/>
        <v>102.77097188192744</v>
      </c>
      <c r="H16" s="15"/>
    </row>
    <row r="17" spans="1:9" ht="12.75" customHeight="1">
      <c r="A17" s="55" t="s">
        <v>65</v>
      </c>
      <c r="B17" s="56">
        <v>1.08E+16</v>
      </c>
      <c r="C17" s="50">
        <v>0.5</v>
      </c>
      <c r="D17" s="50">
        <v>0</v>
      </c>
      <c r="E17" s="74">
        <v>0.2</v>
      </c>
      <c r="F17" s="51">
        <v>0</v>
      </c>
      <c r="G17" s="51">
        <f t="shared" si="1"/>
        <v>40</v>
      </c>
      <c r="H17" s="15"/>
    </row>
    <row r="18" spans="1:9" ht="54.75" customHeight="1">
      <c r="A18" s="57" t="s">
        <v>66</v>
      </c>
      <c r="B18" s="56">
        <v>1.11E+16</v>
      </c>
      <c r="C18" s="50">
        <f>C19+C20+C21</f>
        <v>460.90000000000003</v>
      </c>
      <c r="D18" s="50">
        <f>D19+D20+D21</f>
        <v>100</v>
      </c>
      <c r="E18" s="74">
        <f>E19+E20+E21</f>
        <v>772.6</v>
      </c>
      <c r="F18" s="51" t="s">
        <v>130</v>
      </c>
      <c r="G18" s="51">
        <f t="shared" si="1"/>
        <v>167.62855283141678</v>
      </c>
      <c r="H18" s="15"/>
      <c r="I18" s="70"/>
    </row>
    <row r="19" spans="1:9" ht="106.5" customHeight="1">
      <c r="A19" s="49" t="s">
        <v>67</v>
      </c>
      <c r="B19" s="34" t="s">
        <v>68</v>
      </c>
      <c r="C19" s="21">
        <v>140.80000000000001</v>
      </c>
      <c r="D19" s="21">
        <v>100</v>
      </c>
      <c r="E19" s="78">
        <v>461.1</v>
      </c>
      <c r="F19" s="79" t="s">
        <v>131</v>
      </c>
      <c r="G19" s="79" t="s">
        <v>132</v>
      </c>
      <c r="H19" s="70"/>
      <c r="I19" s="70"/>
    </row>
    <row r="20" spans="1:9" ht="27.75" customHeight="1">
      <c r="A20" s="49" t="s">
        <v>69</v>
      </c>
      <c r="B20" s="34" t="s">
        <v>70</v>
      </c>
      <c r="C20" s="21">
        <v>270.10000000000002</v>
      </c>
      <c r="D20" s="21">
        <v>0</v>
      </c>
      <c r="E20" s="78">
        <v>256.10000000000002</v>
      </c>
      <c r="F20" s="79">
        <v>0</v>
      </c>
      <c r="G20" s="79">
        <f t="shared" si="1"/>
        <v>94.816734542761935</v>
      </c>
      <c r="H20" s="70"/>
      <c r="I20" s="70"/>
    </row>
    <row r="21" spans="1:9" ht="136.5" customHeight="1">
      <c r="A21" s="49" t="s">
        <v>71</v>
      </c>
      <c r="B21" s="34" t="s">
        <v>72</v>
      </c>
      <c r="C21" s="21">
        <v>50</v>
      </c>
      <c r="D21" s="21">
        <v>0</v>
      </c>
      <c r="E21" s="78">
        <v>55.4</v>
      </c>
      <c r="F21" s="79">
        <v>0</v>
      </c>
      <c r="G21" s="79">
        <f t="shared" si="1"/>
        <v>110.79999999999998</v>
      </c>
      <c r="H21" s="70"/>
      <c r="I21" s="70"/>
    </row>
    <row r="22" spans="1:9" ht="30" customHeight="1">
      <c r="A22" s="55" t="s">
        <v>73</v>
      </c>
      <c r="B22" s="58" t="s">
        <v>74</v>
      </c>
      <c r="C22" s="51">
        <v>126.6</v>
      </c>
      <c r="D22" s="51">
        <v>100</v>
      </c>
      <c r="E22" s="73">
        <v>1489.6</v>
      </c>
      <c r="F22" s="51" t="s">
        <v>133</v>
      </c>
      <c r="G22" s="51" t="s">
        <v>134</v>
      </c>
      <c r="H22" s="70"/>
      <c r="I22" s="70"/>
    </row>
    <row r="23" spans="1:9" ht="28.5" hidden="1" customHeight="1">
      <c r="A23" s="55" t="s">
        <v>75</v>
      </c>
      <c r="B23" s="58" t="s">
        <v>76</v>
      </c>
      <c r="C23" s="32"/>
      <c r="D23" s="32"/>
      <c r="E23" s="80"/>
      <c r="F23" s="51" t="e">
        <f t="shared" si="0"/>
        <v>#DIV/0!</v>
      </c>
      <c r="G23" s="51" t="e">
        <f t="shared" si="1"/>
        <v>#DIV/0!</v>
      </c>
      <c r="H23" s="70"/>
      <c r="I23" s="70"/>
    </row>
    <row r="24" spans="1:9" ht="18" customHeight="1">
      <c r="A24" s="55" t="s">
        <v>113</v>
      </c>
      <c r="B24" s="58" t="s">
        <v>77</v>
      </c>
      <c r="C24" s="51">
        <v>35.9</v>
      </c>
      <c r="D24" s="51">
        <v>0</v>
      </c>
      <c r="E24" s="73">
        <v>15.1</v>
      </c>
      <c r="F24" s="51">
        <v>0</v>
      </c>
      <c r="G24" s="51">
        <f t="shared" si="1"/>
        <v>42.061281337047355</v>
      </c>
      <c r="H24" s="70"/>
      <c r="I24" s="70"/>
    </row>
    <row r="25" spans="1:9" ht="41.25" customHeight="1">
      <c r="A25" s="55" t="s">
        <v>78</v>
      </c>
      <c r="B25" s="58" t="s">
        <v>79</v>
      </c>
      <c r="C25" s="51">
        <f>C26+C30+C32+C31</f>
        <v>11675.2</v>
      </c>
      <c r="D25" s="51">
        <f>D26+D30+D32+D31</f>
        <v>2264.4</v>
      </c>
      <c r="E25" s="73">
        <f>E26+E30+E32+E31</f>
        <v>2264.4</v>
      </c>
      <c r="F25" s="51">
        <f t="shared" si="0"/>
        <v>100</v>
      </c>
      <c r="G25" s="51">
        <f t="shared" si="1"/>
        <v>19.394956831574621</v>
      </c>
      <c r="H25" s="70"/>
      <c r="I25" s="70"/>
    </row>
    <row r="26" spans="1:9" ht="56.25" customHeight="1">
      <c r="A26" s="55" t="s">
        <v>80</v>
      </c>
      <c r="B26" s="58" t="s">
        <v>81</v>
      </c>
      <c r="C26" s="51">
        <f>C28</f>
        <v>286</v>
      </c>
      <c r="D26" s="51">
        <f>D28</f>
        <v>300.8</v>
      </c>
      <c r="E26" s="73">
        <f>E28</f>
        <v>300.8</v>
      </c>
      <c r="F26" s="51">
        <f t="shared" si="0"/>
        <v>100</v>
      </c>
      <c r="G26" s="51">
        <f t="shared" si="1"/>
        <v>105.17482517482517</v>
      </c>
      <c r="H26" s="70"/>
      <c r="I26" s="70"/>
    </row>
    <row r="27" spans="1:9" ht="117" hidden="1" customHeight="1">
      <c r="A27" s="33" t="s">
        <v>82</v>
      </c>
      <c r="B27" s="34" t="s">
        <v>83</v>
      </c>
      <c r="C27" s="32"/>
      <c r="D27" s="32"/>
      <c r="E27" s="80"/>
      <c r="F27" s="51" t="e">
        <f t="shared" si="0"/>
        <v>#DIV/0!</v>
      </c>
      <c r="G27" s="51" t="e">
        <f t="shared" si="1"/>
        <v>#DIV/0!</v>
      </c>
      <c r="H27" s="70"/>
      <c r="I27" s="70"/>
    </row>
    <row r="28" spans="1:9" ht="51">
      <c r="A28" s="33" t="s">
        <v>82</v>
      </c>
      <c r="B28" s="34" t="s">
        <v>84</v>
      </c>
      <c r="C28" s="21">
        <v>286</v>
      </c>
      <c r="D28" s="21">
        <v>300.8</v>
      </c>
      <c r="E28" s="78">
        <v>300.8</v>
      </c>
      <c r="F28" s="79">
        <f t="shared" si="0"/>
        <v>100</v>
      </c>
      <c r="G28" s="79">
        <f t="shared" si="1"/>
        <v>105.17482517482517</v>
      </c>
      <c r="H28" s="70"/>
      <c r="I28" s="70"/>
    </row>
    <row r="29" spans="1:9" ht="63.75" hidden="1" customHeight="1">
      <c r="A29" s="33" t="s">
        <v>85</v>
      </c>
      <c r="B29" s="35" t="s">
        <v>86</v>
      </c>
      <c r="C29" s="32"/>
      <c r="D29" s="13"/>
      <c r="E29" s="80"/>
      <c r="F29" s="51" t="e">
        <f t="shared" si="0"/>
        <v>#DIV/0!</v>
      </c>
      <c r="G29" s="51" t="e">
        <f t="shared" si="1"/>
        <v>#DIV/0!</v>
      </c>
      <c r="H29" s="70"/>
      <c r="I29" s="70"/>
    </row>
    <row r="30" spans="1:9" ht="27" customHeight="1">
      <c r="A30" s="55" t="s">
        <v>87</v>
      </c>
      <c r="B30" s="58" t="s">
        <v>88</v>
      </c>
      <c r="C30" s="51">
        <v>4408.3999999999996</v>
      </c>
      <c r="D30" s="51">
        <v>0</v>
      </c>
      <c r="E30" s="73">
        <v>0</v>
      </c>
      <c r="F30" s="51">
        <v>0</v>
      </c>
      <c r="G30" s="51">
        <f t="shared" si="1"/>
        <v>0</v>
      </c>
      <c r="H30" s="70"/>
      <c r="I30" s="70"/>
    </row>
    <row r="31" spans="1:9" ht="63.75">
      <c r="A31" s="55" t="s">
        <v>89</v>
      </c>
      <c r="B31" s="58" t="s">
        <v>90</v>
      </c>
      <c r="C31" s="51">
        <v>347.5</v>
      </c>
      <c r="D31" s="51">
        <v>414.3</v>
      </c>
      <c r="E31" s="73">
        <v>414.3</v>
      </c>
      <c r="F31" s="51">
        <f t="shared" si="0"/>
        <v>100</v>
      </c>
      <c r="G31" s="51">
        <f t="shared" si="1"/>
        <v>119.22302158273381</v>
      </c>
      <c r="H31" s="70"/>
      <c r="I31" s="70"/>
    </row>
    <row r="32" spans="1:9" ht="19.5" customHeight="1">
      <c r="A32" s="55" t="s">
        <v>91</v>
      </c>
      <c r="B32" s="58" t="s">
        <v>92</v>
      </c>
      <c r="C32" s="51">
        <f>C33</f>
        <v>6633.3</v>
      </c>
      <c r="D32" s="51">
        <f>D33</f>
        <v>1549.3</v>
      </c>
      <c r="E32" s="73">
        <f>E33</f>
        <v>1549.3</v>
      </c>
      <c r="F32" s="51">
        <f t="shared" si="0"/>
        <v>100</v>
      </c>
      <c r="G32" s="51">
        <f t="shared" si="1"/>
        <v>23.356398775873245</v>
      </c>
      <c r="H32" s="70"/>
      <c r="I32" s="70"/>
    </row>
    <row r="33" spans="1:9" ht="44.25" customHeight="1">
      <c r="A33" s="33" t="s">
        <v>93</v>
      </c>
      <c r="B33" s="34" t="s">
        <v>94</v>
      </c>
      <c r="C33" s="32">
        <v>6633.3</v>
      </c>
      <c r="D33" s="32">
        <v>1549.3</v>
      </c>
      <c r="E33" s="80">
        <v>1549.3</v>
      </c>
      <c r="F33" s="79">
        <f t="shared" si="0"/>
        <v>100</v>
      </c>
      <c r="G33" s="79">
        <f t="shared" si="1"/>
        <v>23.356398775873245</v>
      </c>
      <c r="H33" s="70"/>
      <c r="I33" s="70"/>
    </row>
    <row r="34" spans="1:9" ht="20.25" customHeight="1">
      <c r="A34" s="33" t="s">
        <v>95</v>
      </c>
      <c r="B34" s="34" t="s">
        <v>96</v>
      </c>
      <c r="C34" s="32">
        <v>0</v>
      </c>
      <c r="D34" s="32">
        <v>-911.5</v>
      </c>
      <c r="E34" s="80">
        <v>-911.5</v>
      </c>
      <c r="F34" s="79">
        <f t="shared" si="0"/>
        <v>100</v>
      </c>
      <c r="G34" s="79">
        <v>0</v>
      </c>
      <c r="H34" s="70"/>
      <c r="I34" s="70"/>
    </row>
    <row r="35" spans="1:9" ht="16.5" customHeight="1">
      <c r="A35" s="59" t="s">
        <v>3</v>
      </c>
      <c r="B35" s="60"/>
      <c r="C35" s="61">
        <f>C37+C41+C43+C47+C53+C55+C51</f>
        <v>26509.9</v>
      </c>
      <c r="D35" s="61">
        <f>D37+D41+D43+D47+D53+D55+D51</f>
        <v>29489.4</v>
      </c>
      <c r="E35" s="76">
        <f>E37+E41+E43+E47+E53+E55+E51</f>
        <v>24126.3</v>
      </c>
      <c r="F35" s="52">
        <f t="shared" si="0"/>
        <v>81.813465177317951</v>
      </c>
      <c r="G35" s="52">
        <f t="shared" si="1"/>
        <v>91.008642054477747</v>
      </c>
      <c r="H35" s="70"/>
      <c r="I35" s="70"/>
    </row>
    <row r="36" spans="1:9">
      <c r="A36" s="25" t="s">
        <v>2</v>
      </c>
      <c r="B36" s="38"/>
      <c r="C36" s="37"/>
      <c r="D36" s="37"/>
      <c r="E36" s="75"/>
      <c r="F36" s="79"/>
      <c r="G36" s="79"/>
      <c r="H36" s="70"/>
      <c r="I36" s="70"/>
    </row>
    <row r="37" spans="1:9" ht="18.75" customHeight="1">
      <c r="A37" s="62" t="s">
        <v>4</v>
      </c>
      <c r="B37" s="60" t="s">
        <v>5</v>
      </c>
      <c r="C37" s="51">
        <f>C38+C39+C40</f>
        <v>6468.8</v>
      </c>
      <c r="D37" s="51">
        <f>D38+D39+D40</f>
        <v>7682.0999999999995</v>
      </c>
      <c r="E37" s="73">
        <f>E38+E39+E40</f>
        <v>7256.7</v>
      </c>
      <c r="F37" s="51">
        <f t="shared" si="0"/>
        <v>94.462451673370566</v>
      </c>
      <c r="G37" s="51">
        <f t="shared" si="1"/>
        <v>112.18000247341082</v>
      </c>
      <c r="H37" s="70"/>
      <c r="I37" s="70"/>
    </row>
    <row r="38" spans="1:9" ht="53.25" customHeight="1">
      <c r="A38" s="25" t="s">
        <v>6</v>
      </c>
      <c r="B38" s="40" t="s">
        <v>7</v>
      </c>
      <c r="C38" s="32">
        <v>6339.8</v>
      </c>
      <c r="D38" s="45">
        <v>7187.2</v>
      </c>
      <c r="E38" s="80">
        <v>7034</v>
      </c>
      <c r="F38" s="79">
        <f t="shared" si="0"/>
        <v>97.868432769367757</v>
      </c>
      <c r="G38" s="79">
        <f t="shared" si="1"/>
        <v>110.94987223571722</v>
      </c>
      <c r="H38" s="70"/>
      <c r="I38" s="70"/>
    </row>
    <row r="39" spans="1:9">
      <c r="A39" s="25" t="s">
        <v>8</v>
      </c>
      <c r="B39" s="39" t="s">
        <v>9</v>
      </c>
      <c r="C39" s="32">
        <v>0</v>
      </c>
      <c r="D39" s="45">
        <v>0</v>
      </c>
      <c r="E39" s="80">
        <v>0</v>
      </c>
      <c r="F39" s="79">
        <v>0</v>
      </c>
      <c r="G39" s="79">
        <v>0</v>
      </c>
      <c r="H39" s="70"/>
      <c r="I39" s="70"/>
    </row>
    <row r="40" spans="1:9" ht="27.75" customHeight="1">
      <c r="A40" s="25" t="s">
        <v>10</v>
      </c>
      <c r="B40" s="39" t="s">
        <v>11</v>
      </c>
      <c r="C40" s="32">
        <v>129</v>
      </c>
      <c r="D40" s="32">
        <v>494.9</v>
      </c>
      <c r="E40" s="80">
        <v>222.7</v>
      </c>
      <c r="F40" s="79">
        <f t="shared" si="0"/>
        <v>44.998989694887854</v>
      </c>
      <c r="G40" s="79">
        <f t="shared" si="1"/>
        <v>172.63565891472868</v>
      </c>
      <c r="H40" s="70"/>
      <c r="I40" s="70"/>
    </row>
    <row r="41" spans="1:9" ht="17.25" customHeight="1">
      <c r="A41" s="62" t="s">
        <v>12</v>
      </c>
      <c r="B41" s="60" t="s">
        <v>13</v>
      </c>
      <c r="C41" s="51">
        <f>C42</f>
        <v>347.5</v>
      </c>
      <c r="D41" s="51">
        <f>D42</f>
        <v>414.3</v>
      </c>
      <c r="E41" s="73">
        <f>E42</f>
        <v>414.3</v>
      </c>
      <c r="F41" s="51">
        <f t="shared" si="0"/>
        <v>100</v>
      </c>
      <c r="G41" s="51">
        <f t="shared" si="1"/>
        <v>119.22302158273381</v>
      </c>
      <c r="H41" s="70"/>
      <c r="I41" s="70"/>
    </row>
    <row r="42" spans="1:9" ht="25.5">
      <c r="A42" s="25" t="s">
        <v>14</v>
      </c>
      <c r="B42" s="39" t="s">
        <v>15</v>
      </c>
      <c r="C42" s="32">
        <v>347.5</v>
      </c>
      <c r="D42" s="32">
        <v>414.3</v>
      </c>
      <c r="E42" s="80">
        <v>414.3</v>
      </c>
      <c r="F42" s="79">
        <f t="shared" si="0"/>
        <v>100</v>
      </c>
      <c r="G42" s="79">
        <f t="shared" si="1"/>
        <v>119.22302158273381</v>
      </c>
      <c r="H42" s="70"/>
      <c r="I42" s="70"/>
    </row>
    <row r="43" spans="1:9" ht="15.75" customHeight="1">
      <c r="A43" s="62" t="s">
        <v>16</v>
      </c>
      <c r="B43" s="60" t="s">
        <v>17</v>
      </c>
      <c r="C43" s="51">
        <f>C45+C46+C44</f>
        <v>5869.4</v>
      </c>
      <c r="D43" s="51">
        <f>D45+D46+D44</f>
        <v>14509.6</v>
      </c>
      <c r="E43" s="73">
        <f>E45+E46+E44</f>
        <v>9814.6</v>
      </c>
      <c r="F43" s="51">
        <f t="shared" si="0"/>
        <v>67.6421128080719</v>
      </c>
      <c r="G43" s="51">
        <f t="shared" si="1"/>
        <v>167.2164105360003</v>
      </c>
      <c r="H43" s="70"/>
      <c r="I43" s="70"/>
    </row>
    <row r="44" spans="1:9" s="14" customFormat="1" ht="15.75" customHeight="1">
      <c r="A44" s="72" t="s">
        <v>126</v>
      </c>
      <c r="B44" s="71" t="s">
        <v>127</v>
      </c>
      <c r="C44" s="79">
        <v>209</v>
      </c>
      <c r="D44" s="79">
        <v>0</v>
      </c>
      <c r="E44" s="80">
        <v>0</v>
      </c>
      <c r="F44" s="79">
        <v>0</v>
      </c>
      <c r="G44" s="79">
        <f t="shared" si="1"/>
        <v>0</v>
      </c>
      <c r="H44" s="70"/>
      <c r="I44" s="70"/>
    </row>
    <row r="45" spans="1:9" ht="27" customHeight="1">
      <c r="A45" s="25" t="s">
        <v>18</v>
      </c>
      <c r="B45" s="39" t="s">
        <v>19</v>
      </c>
      <c r="C45" s="32">
        <v>5655.4</v>
      </c>
      <c r="D45" s="32">
        <v>14481.6</v>
      </c>
      <c r="E45" s="80">
        <v>9786.6</v>
      </c>
      <c r="F45" s="79">
        <f t="shared" si="0"/>
        <v>67.579549221080555</v>
      </c>
      <c r="G45" s="79">
        <f t="shared" si="1"/>
        <v>173.04876754959864</v>
      </c>
      <c r="H45" s="70"/>
      <c r="I45" s="70"/>
    </row>
    <row r="46" spans="1:9" ht="27.75" customHeight="1">
      <c r="A46" s="25" t="s">
        <v>20</v>
      </c>
      <c r="B46" s="39" t="s">
        <v>21</v>
      </c>
      <c r="C46" s="32">
        <v>5</v>
      </c>
      <c r="D46" s="32">
        <v>28</v>
      </c>
      <c r="E46" s="80">
        <v>28</v>
      </c>
      <c r="F46" s="79">
        <f t="shared" si="0"/>
        <v>100</v>
      </c>
      <c r="G46" s="79" t="s">
        <v>116</v>
      </c>
      <c r="H46" s="70"/>
      <c r="I46" s="70"/>
    </row>
    <row r="47" spans="1:9" ht="20.25" customHeight="1">
      <c r="A47" s="62" t="s">
        <v>22</v>
      </c>
      <c r="B47" s="60" t="s">
        <v>23</v>
      </c>
      <c r="C47" s="51">
        <f>C48+C50+C49</f>
        <v>5745.3</v>
      </c>
      <c r="D47" s="51">
        <f>D48+D50+D49</f>
        <v>1585.2</v>
      </c>
      <c r="E47" s="51">
        <f>E48+E50+E49</f>
        <v>1564.9</v>
      </c>
      <c r="F47" s="51">
        <f t="shared" si="0"/>
        <v>98.719404491546811</v>
      </c>
      <c r="G47" s="51">
        <f t="shared" si="1"/>
        <v>27.237916209771466</v>
      </c>
      <c r="H47" s="70"/>
      <c r="I47" s="70"/>
    </row>
    <row r="48" spans="1:9">
      <c r="A48" s="25" t="s">
        <v>24</v>
      </c>
      <c r="B48" s="39" t="s">
        <v>25</v>
      </c>
      <c r="C48" s="32">
        <v>6.2</v>
      </c>
      <c r="D48" s="32">
        <v>8.9</v>
      </c>
      <c r="E48" s="32">
        <v>8.1999999999999993</v>
      </c>
      <c r="F48" s="79">
        <f t="shared" si="0"/>
        <v>92.13483146067415</v>
      </c>
      <c r="G48" s="79">
        <f t="shared" si="1"/>
        <v>132.25806451612902</v>
      </c>
      <c r="H48" s="70"/>
      <c r="I48" s="70"/>
    </row>
    <row r="49" spans="1:9" s="14" customFormat="1">
      <c r="A49" s="67" t="s">
        <v>114</v>
      </c>
      <c r="B49" s="65" t="s">
        <v>115</v>
      </c>
      <c r="C49" s="66">
        <v>4613.1000000000004</v>
      </c>
      <c r="D49" s="32">
        <v>0</v>
      </c>
      <c r="E49" s="32">
        <v>0</v>
      </c>
      <c r="F49" s="79">
        <v>0</v>
      </c>
      <c r="G49" s="79">
        <f t="shared" si="1"/>
        <v>0</v>
      </c>
      <c r="H49" s="70"/>
      <c r="I49" s="70"/>
    </row>
    <row r="50" spans="1:9">
      <c r="A50" s="25" t="s">
        <v>26</v>
      </c>
      <c r="B50" s="39" t="s">
        <v>27</v>
      </c>
      <c r="C50" s="32">
        <v>1126</v>
      </c>
      <c r="D50" s="32">
        <v>1576.3</v>
      </c>
      <c r="E50" s="32">
        <v>1556.7</v>
      </c>
      <c r="F50" s="79">
        <f t="shared" si="0"/>
        <v>98.75658186893358</v>
      </c>
      <c r="G50" s="79">
        <f t="shared" si="1"/>
        <v>138.25044404973357</v>
      </c>
      <c r="H50" s="70"/>
      <c r="I50" s="70"/>
    </row>
    <row r="51" spans="1:9" s="9" customFormat="1">
      <c r="A51" s="62" t="s">
        <v>97</v>
      </c>
      <c r="B51" s="60" t="s">
        <v>99</v>
      </c>
      <c r="C51" s="51">
        <f>C52</f>
        <v>0</v>
      </c>
      <c r="D51" s="51">
        <f>D52</f>
        <v>11</v>
      </c>
      <c r="E51" s="51">
        <f>E52</f>
        <v>11</v>
      </c>
      <c r="F51" s="51">
        <f t="shared" si="0"/>
        <v>100</v>
      </c>
      <c r="G51" s="51">
        <v>0</v>
      </c>
      <c r="H51" s="70"/>
      <c r="I51" s="70"/>
    </row>
    <row r="52" spans="1:9" s="9" customFormat="1" ht="43.5" customHeight="1">
      <c r="A52" s="25" t="s">
        <v>98</v>
      </c>
      <c r="B52" s="39" t="s">
        <v>100</v>
      </c>
      <c r="C52" s="32">
        <v>0</v>
      </c>
      <c r="D52" s="32">
        <v>11</v>
      </c>
      <c r="E52" s="32">
        <v>11</v>
      </c>
      <c r="F52" s="79">
        <f t="shared" si="0"/>
        <v>100</v>
      </c>
      <c r="G52" s="79">
        <v>0</v>
      </c>
      <c r="H52" s="70"/>
      <c r="I52" s="70"/>
    </row>
    <row r="53" spans="1:9">
      <c r="A53" s="62" t="s">
        <v>48</v>
      </c>
      <c r="B53" s="60" t="s">
        <v>28</v>
      </c>
      <c r="C53" s="51">
        <f>C54</f>
        <v>8078.9</v>
      </c>
      <c r="D53" s="51">
        <f>D54</f>
        <v>5287.2</v>
      </c>
      <c r="E53" s="51">
        <f>E54</f>
        <v>5064.8</v>
      </c>
      <c r="F53" s="51">
        <f t="shared" si="0"/>
        <v>95.793614767740962</v>
      </c>
      <c r="G53" s="51">
        <f t="shared" si="1"/>
        <v>62.691703078389395</v>
      </c>
      <c r="H53" s="70"/>
      <c r="I53" s="70"/>
    </row>
    <row r="54" spans="1:9">
      <c r="A54" s="25" t="s">
        <v>29</v>
      </c>
      <c r="B54" s="39" t="s">
        <v>30</v>
      </c>
      <c r="C54" s="32">
        <v>8078.9</v>
      </c>
      <c r="D54" s="32">
        <v>5287.2</v>
      </c>
      <c r="E54" s="32">
        <v>5064.8</v>
      </c>
      <c r="F54" s="79">
        <f t="shared" si="0"/>
        <v>95.793614767740962</v>
      </c>
      <c r="G54" s="79">
        <f t="shared" si="1"/>
        <v>62.691703078389395</v>
      </c>
      <c r="H54" s="70"/>
      <c r="I54" s="70"/>
    </row>
    <row r="55" spans="1:9" ht="51" hidden="1">
      <c r="A55" s="25" t="s">
        <v>101</v>
      </c>
      <c r="B55" s="46" t="s">
        <v>103</v>
      </c>
      <c r="C55" s="32">
        <f>C56</f>
        <v>0</v>
      </c>
      <c r="D55" s="32">
        <f>D56</f>
        <v>0</v>
      </c>
      <c r="E55" s="32">
        <f>E56</f>
        <v>0</v>
      </c>
      <c r="F55" s="51" t="e">
        <f t="shared" si="0"/>
        <v>#DIV/0!</v>
      </c>
      <c r="G55" s="32">
        <v>0</v>
      </c>
      <c r="H55" s="5"/>
    </row>
    <row r="56" spans="1:9" ht="25.5" hidden="1">
      <c r="A56" s="25" t="s">
        <v>102</v>
      </c>
      <c r="B56" s="46" t="s">
        <v>104</v>
      </c>
      <c r="C56" s="32">
        <v>0</v>
      </c>
      <c r="D56" s="32">
        <v>0</v>
      </c>
      <c r="E56" s="32">
        <v>0</v>
      </c>
      <c r="F56" s="51" t="e">
        <f t="shared" si="0"/>
        <v>#DIV/0!</v>
      </c>
      <c r="G56" s="32">
        <v>0</v>
      </c>
      <c r="H56" s="5"/>
    </row>
    <row r="57" spans="1:9" ht="25.5">
      <c r="A57" s="24" t="s">
        <v>31</v>
      </c>
      <c r="B57" s="36"/>
      <c r="C57" s="79">
        <f>C5-C35</f>
        <v>5653.0000000000036</v>
      </c>
      <c r="D57" s="79">
        <f>D5-D35</f>
        <v>-8166.5</v>
      </c>
      <c r="E57" s="79">
        <f>E5-E35</f>
        <v>-200.30000000000291</v>
      </c>
      <c r="F57" s="44"/>
      <c r="G57" s="44"/>
    </row>
    <row r="58" spans="1:9" ht="25.5">
      <c r="A58" s="59" t="s">
        <v>32</v>
      </c>
      <c r="B58" s="63"/>
      <c r="C58" s="52">
        <f>C60</f>
        <v>-5653</v>
      </c>
      <c r="D58" s="52">
        <f>D60</f>
        <v>8166.5</v>
      </c>
      <c r="E58" s="52">
        <f>E60</f>
        <v>200.29999999999927</v>
      </c>
      <c r="F58" s="64"/>
      <c r="G58" s="64"/>
    </row>
    <row r="59" spans="1:9">
      <c r="A59" s="25" t="s">
        <v>2</v>
      </c>
      <c r="B59" s="36"/>
      <c r="C59" s="32"/>
      <c r="D59" s="32"/>
      <c r="E59" s="32"/>
      <c r="F59" s="44"/>
      <c r="G59" s="44"/>
    </row>
    <row r="60" spans="1:9" ht="25.5">
      <c r="A60" s="25" t="s">
        <v>33</v>
      </c>
      <c r="B60" s="36" t="s">
        <v>34</v>
      </c>
      <c r="C60" s="32">
        <f>C61+C62</f>
        <v>-5653</v>
      </c>
      <c r="D60" s="32">
        <f>D61+D62</f>
        <v>8166.5</v>
      </c>
      <c r="E60" s="32">
        <f>E61+E62</f>
        <v>200.29999999999927</v>
      </c>
      <c r="F60" s="44"/>
      <c r="G60" s="44"/>
    </row>
    <row r="61" spans="1:9" ht="25.5">
      <c r="A61" s="25" t="s">
        <v>35</v>
      </c>
      <c r="B61" s="36" t="s">
        <v>36</v>
      </c>
      <c r="C61" s="79">
        <v>-32495</v>
      </c>
      <c r="D61" s="32">
        <v>-21322.9</v>
      </c>
      <c r="E61" s="32">
        <v>-25722.400000000001</v>
      </c>
      <c r="F61" s="44"/>
      <c r="G61" s="44"/>
    </row>
    <row r="62" spans="1:9" ht="29.25" customHeight="1">
      <c r="A62" s="25" t="s">
        <v>37</v>
      </c>
      <c r="B62" s="36" t="s">
        <v>38</v>
      </c>
      <c r="C62" s="79">
        <v>26842</v>
      </c>
      <c r="D62" s="32">
        <v>29489.4</v>
      </c>
      <c r="E62" s="32">
        <v>25922.7</v>
      </c>
      <c r="F62" s="44"/>
      <c r="G62" s="44"/>
    </row>
    <row r="63" spans="1:9">
      <c r="A63" s="26"/>
      <c r="B63" s="26"/>
      <c r="C63" s="26"/>
      <c r="D63" s="26"/>
      <c r="E63" s="26"/>
      <c r="F63" s="26"/>
      <c r="G63" s="26"/>
    </row>
    <row r="64" spans="1:9">
      <c r="A64" s="26"/>
      <c r="B64" s="26"/>
      <c r="C64" s="26"/>
      <c r="D64" s="26"/>
      <c r="E64" s="26"/>
      <c r="F64" s="26"/>
      <c r="G64" s="26"/>
    </row>
    <row r="65" spans="1:7">
      <c r="A65" s="26"/>
      <c r="B65" s="26"/>
      <c r="C65" s="26"/>
      <c r="D65" s="26"/>
      <c r="E65" s="26"/>
      <c r="F65" s="26"/>
      <c r="G65" s="26"/>
    </row>
    <row r="66" spans="1:7" ht="14.25">
      <c r="A66" s="85" t="s">
        <v>117</v>
      </c>
      <c r="B66" s="85"/>
      <c r="C66" s="85"/>
      <c r="D66" s="85"/>
      <c r="E66" s="85"/>
      <c r="F66" s="85"/>
      <c r="G66" s="85"/>
    </row>
    <row r="67" spans="1:7">
      <c r="A67" s="26"/>
      <c r="B67" s="26"/>
      <c r="C67" s="26"/>
      <c r="D67" s="26"/>
      <c r="E67" s="26"/>
      <c r="F67" s="26"/>
      <c r="G67" s="26"/>
    </row>
  </sheetData>
  <mergeCells count="2">
    <mergeCell ref="A66:G66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G5" sqref="G5:G6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88" t="s">
        <v>122</v>
      </c>
      <c r="B2" s="85"/>
      <c r="C2" s="85"/>
      <c r="D2" s="85"/>
      <c r="E2" s="85"/>
      <c r="F2" s="85"/>
      <c r="G2" s="85"/>
      <c r="H2" s="6"/>
    </row>
    <row r="3" spans="1:8">
      <c r="A3" s="17"/>
      <c r="B3" s="17"/>
      <c r="C3" s="17"/>
      <c r="D3" s="17"/>
      <c r="E3" s="17"/>
      <c r="F3" s="17"/>
      <c r="G3" s="18"/>
      <c r="H3" s="6"/>
    </row>
    <row r="4" spans="1:8" ht="90" customHeight="1">
      <c r="A4" s="41" t="s">
        <v>39</v>
      </c>
      <c r="B4" s="41" t="s">
        <v>40</v>
      </c>
      <c r="C4" s="69" t="s">
        <v>123</v>
      </c>
      <c r="D4" s="69" t="s">
        <v>124</v>
      </c>
      <c r="E4" s="69" t="s">
        <v>125</v>
      </c>
      <c r="F4" s="41" t="s">
        <v>108</v>
      </c>
      <c r="G4" s="41" t="s">
        <v>109</v>
      </c>
      <c r="H4" s="6"/>
    </row>
    <row r="5" spans="1:8" ht="78" customHeight="1">
      <c r="A5" s="42" t="s">
        <v>41</v>
      </c>
      <c r="B5" s="83">
        <v>7</v>
      </c>
      <c r="C5" s="82">
        <v>4056.9</v>
      </c>
      <c r="D5" s="82">
        <v>4378.5</v>
      </c>
      <c r="E5" s="82">
        <v>4298.1000000000004</v>
      </c>
      <c r="F5" s="82">
        <f>E5/D5*100</f>
        <v>98.16375471051731</v>
      </c>
      <c r="G5" s="82">
        <f>E5/C5*100</f>
        <v>105.94542631072987</v>
      </c>
      <c r="H5" s="6"/>
    </row>
    <row r="6" spans="1:8" ht="61.5" customHeight="1">
      <c r="A6" s="43" t="s">
        <v>42</v>
      </c>
      <c r="B6" s="83">
        <v>4.75</v>
      </c>
      <c r="C6" s="82">
        <v>2750.4</v>
      </c>
      <c r="D6" s="82">
        <v>3158</v>
      </c>
      <c r="E6" s="82">
        <v>3091.1</v>
      </c>
      <c r="F6" s="82">
        <f>E6/D6*100</f>
        <v>97.881570614312849</v>
      </c>
      <c r="G6" s="82">
        <f>E6/C6*100</f>
        <v>112.38728912158231</v>
      </c>
      <c r="H6" s="6"/>
    </row>
    <row r="7" spans="1:8">
      <c r="A7" s="17"/>
      <c r="B7" s="17"/>
      <c r="C7" s="17"/>
      <c r="D7" s="17"/>
      <c r="E7" s="17"/>
      <c r="F7" s="17"/>
      <c r="G7" s="17"/>
      <c r="H7" s="6"/>
    </row>
    <row r="8" spans="1:8">
      <c r="A8" s="17"/>
      <c r="B8" s="17"/>
      <c r="C8" s="17"/>
      <c r="D8" s="17"/>
      <c r="E8" s="17"/>
      <c r="F8" s="17"/>
      <c r="G8" s="17"/>
      <c r="H8" s="6"/>
    </row>
    <row r="9" spans="1:8">
      <c r="A9" s="17"/>
      <c r="B9" s="17"/>
      <c r="C9" s="17"/>
      <c r="D9" s="17"/>
      <c r="E9" s="17"/>
      <c r="F9" s="17"/>
      <c r="G9" s="17"/>
      <c r="H9" s="6"/>
    </row>
    <row r="10" spans="1:8">
      <c r="A10" s="85" t="s">
        <v>117</v>
      </c>
      <c r="B10" s="85"/>
      <c r="C10" s="85"/>
      <c r="D10" s="85"/>
      <c r="E10" s="85"/>
      <c r="F10" s="85"/>
      <c r="G10" s="85"/>
      <c r="H10" s="6"/>
    </row>
    <row r="11" spans="1:8">
      <c r="A11" s="17"/>
      <c r="B11" s="17"/>
      <c r="C11" s="17"/>
      <c r="D11" s="17"/>
      <c r="E11" s="17"/>
      <c r="F11" s="17"/>
      <c r="G11" s="17"/>
      <c r="H11" s="6"/>
    </row>
    <row r="12" spans="1:8">
      <c r="A12" s="17"/>
      <c r="B12" s="17"/>
      <c r="C12" s="17"/>
      <c r="D12" s="17"/>
      <c r="E12" s="17"/>
      <c r="F12" s="17"/>
      <c r="G12" s="17"/>
      <c r="H12" s="6"/>
    </row>
    <row r="13" spans="1:8">
      <c r="A13" s="17"/>
      <c r="B13" s="17"/>
      <c r="C13" s="17"/>
      <c r="D13" s="17"/>
      <c r="E13" s="17"/>
      <c r="F13" s="17"/>
      <c r="G13" s="17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D5" sqref="D5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88" t="s">
        <v>135</v>
      </c>
      <c r="B2" s="85"/>
      <c r="C2" s="85"/>
      <c r="D2" s="85"/>
      <c r="E2" s="85"/>
      <c r="F2" s="85"/>
    </row>
    <row r="3" spans="1:6">
      <c r="A3" s="17"/>
      <c r="B3" s="17"/>
      <c r="C3" s="17"/>
      <c r="D3" s="17"/>
      <c r="E3" s="17"/>
      <c r="F3" s="18"/>
    </row>
    <row r="4" spans="1:6" ht="83.25" customHeight="1">
      <c r="A4" s="19" t="s">
        <v>44</v>
      </c>
      <c r="B4" s="68" t="s">
        <v>123</v>
      </c>
      <c r="C4" s="68" t="s">
        <v>124</v>
      </c>
      <c r="D4" s="68" t="s">
        <v>125</v>
      </c>
      <c r="E4" s="20" t="s">
        <v>108</v>
      </c>
      <c r="F4" s="20" t="s">
        <v>109</v>
      </c>
    </row>
    <row r="5" spans="1:6" s="3" customFormat="1" ht="75.75" customHeight="1">
      <c r="A5" s="47" t="s">
        <v>49</v>
      </c>
      <c r="B5" s="81">
        <v>13.2</v>
      </c>
      <c r="C5" s="81">
        <v>2</v>
      </c>
      <c r="D5" s="81">
        <v>2</v>
      </c>
      <c r="E5" s="81">
        <f t="shared" ref="E5:E13" si="0">D5/C5*100</f>
        <v>100</v>
      </c>
      <c r="F5" s="81">
        <f t="shared" ref="F5:F13" si="1">D5/B5*100</f>
        <v>15.151515151515152</v>
      </c>
    </row>
    <row r="6" spans="1:6" s="4" customFormat="1" ht="74.25" customHeight="1">
      <c r="A6" s="48" t="s">
        <v>50</v>
      </c>
      <c r="B6" s="81">
        <v>2</v>
      </c>
      <c r="C6" s="81">
        <v>2.5</v>
      </c>
      <c r="D6" s="81">
        <v>2.5</v>
      </c>
      <c r="E6" s="81">
        <f t="shared" si="0"/>
        <v>100</v>
      </c>
      <c r="F6" s="81">
        <f t="shared" si="1"/>
        <v>125</v>
      </c>
    </row>
    <row r="7" spans="1:6" ht="82.5" customHeight="1">
      <c r="A7" s="10" t="s">
        <v>111</v>
      </c>
      <c r="B7" s="81">
        <v>5655.4</v>
      </c>
      <c r="C7" s="81">
        <v>14481.6</v>
      </c>
      <c r="D7" s="81">
        <v>9786.6</v>
      </c>
      <c r="E7" s="81">
        <f t="shared" si="0"/>
        <v>67.579549221080555</v>
      </c>
      <c r="F7" s="81">
        <f t="shared" si="1"/>
        <v>173.04876754959864</v>
      </c>
    </row>
    <row r="8" spans="1:6" ht="96" hidden="1" customHeight="1">
      <c r="A8" s="11" t="s">
        <v>47</v>
      </c>
      <c r="B8" s="81">
        <v>0</v>
      </c>
      <c r="C8" s="81">
        <v>0</v>
      </c>
      <c r="D8" s="81">
        <v>0</v>
      </c>
      <c r="E8" s="81" t="e">
        <f t="shared" si="0"/>
        <v>#DIV/0!</v>
      </c>
      <c r="F8" s="81" t="e">
        <f t="shared" si="1"/>
        <v>#DIV/0!</v>
      </c>
    </row>
    <row r="9" spans="1:6" ht="69.75" customHeight="1">
      <c r="A9" s="12" t="s">
        <v>46</v>
      </c>
      <c r="B9" s="81">
        <v>1126</v>
      </c>
      <c r="C9" s="81">
        <v>1576.3</v>
      </c>
      <c r="D9" s="81">
        <v>1556.7</v>
      </c>
      <c r="E9" s="81">
        <f t="shared" si="0"/>
        <v>98.75658186893358</v>
      </c>
      <c r="F9" s="81">
        <f t="shared" si="1"/>
        <v>138.25044404973357</v>
      </c>
    </row>
    <row r="10" spans="1:6" s="8" customFormat="1" ht="57.75" customHeight="1">
      <c r="A10" s="12" t="s">
        <v>105</v>
      </c>
      <c r="B10" s="81">
        <v>8078.9</v>
      </c>
      <c r="C10" s="81">
        <v>5287.2</v>
      </c>
      <c r="D10" s="81">
        <v>5064.8</v>
      </c>
      <c r="E10" s="81">
        <f t="shared" si="0"/>
        <v>95.793614767740962</v>
      </c>
      <c r="F10" s="81">
        <f t="shared" si="1"/>
        <v>62.691703078389395</v>
      </c>
    </row>
    <row r="11" spans="1:6" s="8" customFormat="1" ht="96.75" customHeight="1">
      <c r="A11" s="12" t="s">
        <v>112</v>
      </c>
      <c r="B11" s="81">
        <v>0</v>
      </c>
      <c r="C11" s="81">
        <v>170</v>
      </c>
      <c r="D11" s="81">
        <v>170</v>
      </c>
      <c r="E11" s="81">
        <f t="shared" si="0"/>
        <v>100</v>
      </c>
      <c r="F11" s="81">
        <v>0</v>
      </c>
    </row>
    <row r="12" spans="1:6" s="77" customFormat="1" ht="96.75" customHeight="1">
      <c r="A12" s="12" t="s">
        <v>128</v>
      </c>
      <c r="B12" s="81">
        <v>209</v>
      </c>
      <c r="C12" s="81">
        <v>0</v>
      </c>
      <c r="D12" s="81">
        <v>0</v>
      </c>
      <c r="E12" s="81">
        <v>0</v>
      </c>
      <c r="F12" s="81">
        <f t="shared" si="1"/>
        <v>0</v>
      </c>
    </row>
    <row r="13" spans="1:6" ht="27.75" customHeight="1">
      <c r="A13" s="22" t="s">
        <v>45</v>
      </c>
      <c r="B13" s="84">
        <f>SUM(B5:B12)</f>
        <v>15084.5</v>
      </c>
      <c r="C13" s="84">
        <f>SUM(C5:C12)</f>
        <v>21519.599999999999</v>
      </c>
      <c r="D13" s="84">
        <f>SUM(D5:D12)</f>
        <v>16582.600000000002</v>
      </c>
      <c r="E13" s="84">
        <f t="shared" si="0"/>
        <v>77.058123756947168</v>
      </c>
      <c r="F13" s="84">
        <f t="shared" si="1"/>
        <v>109.93138652258942</v>
      </c>
    </row>
    <row r="14" spans="1:6">
      <c r="A14" s="17"/>
      <c r="B14" s="23"/>
      <c r="C14" s="17"/>
      <c r="D14" s="17"/>
      <c r="E14" s="17"/>
      <c r="F14" s="17"/>
    </row>
    <row r="15" spans="1:6">
      <c r="A15" s="17"/>
      <c r="B15" s="17"/>
      <c r="C15" s="17"/>
      <c r="D15" s="17"/>
      <c r="E15" s="17"/>
      <c r="F15" s="17"/>
    </row>
    <row r="16" spans="1:6">
      <c r="A16" s="17"/>
      <c r="B16" s="17"/>
      <c r="C16" s="17"/>
      <c r="D16" s="17"/>
      <c r="E16" s="17"/>
      <c r="F16" s="17"/>
    </row>
    <row r="17" spans="1:6">
      <c r="A17" s="85" t="s">
        <v>117</v>
      </c>
      <c r="B17" s="85"/>
      <c r="C17" s="85"/>
      <c r="D17" s="85"/>
      <c r="E17" s="85"/>
      <c r="F17" s="85"/>
    </row>
    <row r="18" spans="1:6">
      <c r="A18" s="17"/>
      <c r="B18" s="17"/>
      <c r="C18" s="17"/>
      <c r="D18" s="17"/>
      <c r="E18" s="17"/>
      <c r="F18" s="17"/>
    </row>
    <row r="19" spans="1:6">
      <c r="A19" s="17"/>
      <c r="B19" s="17"/>
      <c r="C19" s="17"/>
      <c r="D19" s="17"/>
      <c r="E19" s="17"/>
      <c r="F19" s="17"/>
    </row>
  </sheetData>
  <mergeCells count="2">
    <mergeCell ref="A2:F2"/>
    <mergeCell ref="A17:F17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2026-01-28T10:32:30Z</cp:lastPrinted>
  <dcterms:created xsi:type="dcterms:W3CDTF">2017-04-17T10:25:39Z</dcterms:created>
  <dcterms:modified xsi:type="dcterms:W3CDTF">2026-01-28T10:32:32Z</dcterms:modified>
</cp:coreProperties>
</file>