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385" yWindow="-60" windowWidth="14445" windowHeight="12465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1'!$D$21</definedName>
  </definedNames>
  <calcPr calcId="125725"/>
</workbook>
</file>

<file path=xl/calcChain.xml><?xml version="1.0" encoding="utf-8"?>
<calcChain xmlns="http://schemas.openxmlformats.org/spreadsheetml/2006/main">
  <c r="D18" i="1"/>
  <c r="E18"/>
  <c r="G18" s="1"/>
  <c r="D13"/>
  <c r="E13"/>
  <c r="G8"/>
  <c r="G9"/>
  <c r="G10"/>
  <c r="G11"/>
  <c r="G12"/>
  <c r="G14"/>
  <c r="G15"/>
  <c r="G17"/>
  <c r="G19"/>
  <c r="G20"/>
  <c r="G21"/>
  <c r="G22"/>
  <c r="G23"/>
  <c r="G24"/>
  <c r="G26"/>
  <c r="G27"/>
  <c r="G29"/>
  <c r="F8"/>
  <c r="F9"/>
  <c r="F10"/>
  <c r="F11"/>
  <c r="F12"/>
  <c r="F13"/>
  <c r="F15"/>
  <c r="F16"/>
  <c r="F19"/>
  <c r="F21"/>
  <c r="F22"/>
  <c r="F23"/>
  <c r="F24"/>
  <c r="F25"/>
  <c r="F26"/>
  <c r="F27"/>
  <c r="F28"/>
  <c r="F29"/>
  <c r="F30"/>
  <c r="F31"/>
  <c r="D33"/>
  <c r="E33"/>
  <c r="C33"/>
  <c r="G45"/>
  <c r="G36"/>
  <c r="G37"/>
  <c r="G38"/>
  <c r="G39"/>
  <c r="G41"/>
  <c r="G44"/>
  <c r="G47"/>
  <c r="G49"/>
  <c r="G51"/>
  <c r="G53"/>
  <c r="F36"/>
  <c r="F38"/>
  <c r="F39"/>
  <c r="F41"/>
  <c r="F42"/>
  <c r="F43"/>
  <c r="F44"/>
  <c r="F45"/>
  <c r="F46"/>
  <c r="F47"/>
  <c r="F48"/>
  <c r="F49"/>
  <c r="F53"/>
  <c r="F9" i="3"/>
  <c r="F11"/>
  <c r="F6"/>
  <c r="F7"/>
  <c r="D11"/>
  <c r="E10"/>
  <c r="C11"/>
  <c r="B11"/>
  <c r="D42" i="1"/>
  <c r="E42"/>
  <c r="G42" s="1"/>
  <c r="C42"/>
  <c r="F32"/>
  <c r="G32"/>
  <c r="F8" i="3"/>
  <c r="E8"/>
  <c r="E9"/>
  <c r="E6"/>
  <c r="C35" i="1"/>
  <c r="C30"/>
  <c r="C18"/>
  <c r="E7" i="3"/>
  <c r="C46" i="1"/>
  <c r="E46"/>
  <c r="D46"/>
  <c r="E8"/>
  <c r="C26"/>
  <c r="C13"/>
  <c r="C11"/>
  <c r="C8"/>
  <c r="E11"/>
  <c r="D11"/>
  <c r="D8"/>
  <c r="E26"/>
  <c r="D26"/>
  <c r="E30"/>
  <c r="D30"/>
  <c r="C57"/>
  <c r="C55" s="1"/>
  <c r="C52"/>
  <c r="C50"/>
  <c r="G50" s="1"/>
  <c r="C40"/>
  <c r="E5" i="3"/>
  <c r="D25" i="1" l="1"/>
  <c r="E25"/>
  <c r="C25"/>
  <c r="E11" i="3"/>
  <c r="D7" i="1"/>
  <c r="C7"/>
  <c r="E7"/>
  <c r="G7" s="1"/>
  <c r="D52"/>
  <c r="E52"/>
  <c r="D40"/>
  <c r="E40"/>
  <c r="D35"/>
  <c r="E35"/>
  <c r="F7" l="1"/>
  <c r="G52"/>
  <c r="F52"/>
  <c r="F40"/>
  <c r="G40"/>
  <c r="F35"/>
  <c r="G35"/>
  <c r="C5"/>
  <c r="C54" s="1"/>
  <c r="E5"/>
  <c r="D5"/>
  <c r="F33" l="1"/>
  <c r="G33"/>
  <c r="G5"/>
  <c r="F5"/>
  <c r="G6" i="2" l="1"/>
  <c r="G5"/>
  <c r="F6" l="1"/>
  <c r="E54" i="1" l="1"/>
  <c r="D54"/>
  <c r="D57"/>
  <c r="D55" s="1"/>
  <c r="E57"/>
  <c r="E55" s="1"/>
  <c r="F5" i="2" l="1"/>
</calcChain>
</file>

<file path=xl/sharedStrings.xml><?xml version="1.0" encoding="utf-8"?>
<sst xmlns="http://schemas.openxmlformats.org/spreadsheetml/2006/main" count="142" uniqueCount="132">
  <si>
    <t>Наименование показателя</t>
  </si>
  <si>
    <t>Код бюджетной классификации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</si>
  <si>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</si>
  <si>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</si>
  <si>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</si>
  <si>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</si>
  <si>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</si>
  <si>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</si>
  <si>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</si>
  <si>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</si>
  <si>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</si>
  <si>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</si>
  <si>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</si>
  <si>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</si>
  <si>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</si>
  <si>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</si>
  <si>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</si>
  <si>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</si>
  <si>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</si>
  <si>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</si>
  <si>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</si>
  <si>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</si>
  <si>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</si>
  <si>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</si>
  <si>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</si>
  <si>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</si>
  <si>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</si>
  <si>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</si>
  <si>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</si>
  <si>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</si>
  <si>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</si>
  <si>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</si>
  <si>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</si>
  <si>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</si>
  <si>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</si>
  <si>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</si>
  <si>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</si>
  <si>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</si>
  <si>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</si>
  <si>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</si>
  <si>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</si>
  <si>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</si>
  <si>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</si>
  <si>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</si>
  <si>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</si>
  <si>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</si>
  <si>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</si>
  <si>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</si>
  <si>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</si>
  <si>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</si>
  <si>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</si>
  <si>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</si>
  <si>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«Повышение безопасности дорожного движения в Свободинском муниципальном образовании Базарно-Карабулакского муниципального района»</t>
  </si>
  <si>
    <t>Доходы бюджета, всего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</si>
  <si>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</si>
  <si>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</si>
  <si>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</si>
  <si>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</si>
  <si>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</si>
  <si>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</si>
  <si>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</si>
  <si>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</si>
  <si>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</si>
  <si>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</si>
  <si>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</si>
  <si>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</si>
  <si>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</si>
  <si>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</si>
  <si>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</si>
  <si>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</si>
  <si>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</si>
  <si>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 xml:space="preserve">Доходы получаемые в виде арендной платы </t>
  </si>
  <si>
    <t>11105020000000120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</si>
  <si>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</si>
  <si>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</si>
  <si>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</si>
  <si>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</si>
  <si>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</si>
  <si>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</si>
  <si>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Невыясненные поступления</t>
  </si>
  <si>
    <t>11701000000000180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</si>
  <si>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</si>
  <si>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</si>
  <si>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</si>
  <si>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</si>
  <si>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</si>
  <si>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20216001130001151</t>
  </si>
  <si>
    <t>Субсидии на бюджетам сельких поселений</t>
  </si>
  <si>
    <t>20225519130000150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</si>
  <si>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</si>
  <si>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</si>
  <si>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</si>
  <si>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</si>
  <si>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</si>
  <si>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</si>
  <si>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Возврат прочих остатков</t>
  </si>
  <si>
    <t>21960010130000150</t>
  </si>
  <si>
    <t>Образование</t>
  </si>
  <si>
    <t>Профессиональная подготовка, переподготовка и повышение квалификации</t>
  </si>
  <si>
    <t>00 0700 0000000000 000</t>
  </si>
  <si>
    <t>00 0705 0000000000 000</t>
  </si>
  <si>
    <t>Муниципальная программа "Ремонт и содержание автомобильных дорог общего пользования местного значения в границах Свободинского муниципального образования Базарно-Карабулакского муниципального района"</t>
  </si>
  <si>
    <t>Муниципальная программа "Развитие культуры Свободинского муниципального образования Базарно-Карабулакского муниципального района"</t>
  </si>
  <si>
    <t>% исполнения плана                       2024 года</t>
  </si>
  <si>
    <t>% исполнения 2024 года к 2023 году</t>
  </si>
  <si>
    <t>% исполнения плана 2024 года</t>
  </si>
  <si>
    <t>Транспортный налог</t>
  </si>
  <si>
    <t>10604000000000110</t>
  </si>
  <si>
    <t>Коммунальное хозяйство</t>
  </si>
  <si>
    <t>00 0502 0000000000 000</t>
  </si>
  <si>
    <t>Обеспечение проведения выборов и референдумов</t>
  </si>
  <si>
    <t>00 0107 0000000000 000</t>
  </si>
  <si>
    <t>св. 2,5 раза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</si>
  <si>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января 2025 года
</t>
  </si>
  <si>
    <t>Исполнено на 1 января 2025 г.</t>
  </si>
  <si>
    <t>Утвержденные бюджетные назначения на                        1 января 2025 г.</t>
  </si>
  <si>
    <t>Исполнено на 1 январяя 2024 г.</t>
  </si>
  <si>
    <t>00 0405 0000000000 000</t>
  </si>
  <si>
    <t>Сельское хозяйство и рыболовство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</si>
  <si>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января 2025 года
</t>
  </si>
  <si>
    <t>Утвержденные бюджетные назначения на           1 января 2025 г. (тыс.руб)</t>
  </si>
  <si>
    <t>Исполнено на 1 января 2025 г. (тыс.руб)</t>
  </si>
  <si>
    <t>Исполнено на 1 января 2024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</si>
  <si>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января 2025 года     
</t>
  </si>
  <si>
    <t>Муниципальная программа "Оформление невостребованных земельных долей Свободинского муниципального образования Базарно-Карабулакского муниципального района Саратовской области"</t>
  </si>
  <si>
    <t>св. 6,6 раза</t>
  </si>
  <si>
    <t>св. 4,6 раза</t>
  </si>
  <si>
    <t>св. 2,7 раза</t>
  </si>
  <si>
    <t>св. 90,0 раз</t>
  </si>
  <si>
    <t>св. 4,4 раза</t>
  </si>
  <si>
    <t>св. 4,3 раза</t>
  </si>
  <si>
    <t>св. 8,3 раза</t>
  </si>
</sst>
</file>

<file path=xl/styles.xml><?xml version="1.0" encoding="utf-8"?>
<styleSheet xmlns="http://schemas.openxmlformats.org/spreadsheetml/2006/main">
  <numFmts count="5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</numFmts>
  <fonts count="25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62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7" fillId="0" borderId="0"/>
    <xf numFmtId="0" fontId="8" fillId="0" borderId="0">
      <alignment horizontal="center"/>
    </xf>
    <xf numFmtId="0" fontId="9" fillId="0" borderId="4">
      <alignment horizontal="center"/>
    </xf>
    <xf numFmtId="0" fontId="10" fillId="0" borderId="0">
      <alignment horizontal="right"/>
    </xf>
    <xf numFmtId="0" fontId="8" fillId="0" borderId="0"/>
    <xf numFmtId="0" fontId="11" fillId="0" borderId="0"/>
    <xf numFmtId="0" fontId="11" fillId="0" borderId="5"/>
    <xf numFmtId="0" fontId="9" fillId="0" borderId="6">
      <alignment horizontal="center"/>
    </xf>
    <xf numFmtId="0" fontId="10" fillId="0" borderId="7">
      <alignment horizontal="right"/>
    </xf>
    <xf numFmtId="0" fontId="9" fillId="0" borderId="0"/>
    <xf numFmtId="0" fontId="9" fillId="0" borderId="8">
      <alignment horizontal="right"/>
    </xf>
    <xf numFmtId="49" fontId="9" fillId="0" borderId="9">
      <alignment horizontal="center"/>
    </xf>
    <xf numFmtId="0" fontId="10" fillId="0" borderId="10">
      <alignment horizontal="right"/>
    </xf>
    <xf numFmtId="0" fontId="12" fillId="0" borderId="0"/>
    <xf numFmtId="166" fontId="9" fillId="0" borderId="11">
      <alignment horizontal="center"/>
    </xf>
    <xf numFmtId="0" fontId="9" fillId="0" borderId="0">
      <alignment horizontal="left"/>
    </xf>
    <xf numFmtId="49" fontId="9" fillId="0" borderId="0"/>
    <xf numFmtId="49" fontId="9" fillId="0" borderId="8">
      <alignment horizontal="right" vertical="center"/>
    </xf>
    <xf numFmtId="49" fontId="9" fillId="0" borderId="11">
      <alignment horizontal="center" vertical="center"/>
    </xf>
    <xf numFmtId="0" fontId="9" fillId="0" borderId="4">
      <alignment horizontal="left" wrapText="1"/>
    </xf>
    <xf numFmtId="49" fontId="9" fillId="0" borderId="11">
      <alignment horizontal="center"/>
    </xf>
    <xf numFmtId="0" fontId="9" fillId="0" borderId="12">
      <alignment horizontal="left" wrapText="1"/>
    </xf>
    <xf numFmtId="49" fontId="9" fillId="0" borderId="8">
      <alignment horizontal="right"/>
    </xf>
    <xf numFmtId="0" fontId="9" fillId="0" borderId="13">
      <alignment horizontal="left"/>
    </xf>
    <xf numFmtId="49" fontId="9" fillId="0" borderId="13"/>
    <xf numFmtId="49" fontId="9" fillId="0" borderId="8"/>
    <xf numFmtId="49" fontId="9" fillId="0" borderId="14">
      <alignment horizontal="center"/>
    </xf>
    <xf numFmtId="0" fontId="8" fillId="0" borderId="4">
      <alignment horizontal="center"/>
    </xf>
    <xf numFmtId="0" fontId="9" fillId="0" borderId="15">
      <alignment horizontal="center" vertical="top" wrapText="1"/>
    </xf>
    <xf numFmtId="49" fontId="9" fillId="0" borderId="15">
      <alignment horizontal="center" vertical="top" wrapText="1"/>
    </xf>
    <xf numFmtId="0" fontId="7" fillId="0" borderId="16"/>
    <xf numFmtId="0" fontId="7" fillId="0" borderId="7"/>
    <xf numFmtId="0" fontId="9" fillId="0" borderId="15">
      <alignment horizontal="center" vertical="center"/>
    </xf>
    <xf numFmtId="0" fontId="9" fillId="0" borderId="6">
      <alignment horizontal="center" vertical="center"/>
    </xf>
    <xf numFmtId="49" fontId="9" fillId="0" borderId="6">
      <alignment horizontal="center" vertical="center"/>
    </xf>
    <xf numFmtId="0" fontId="9" fillId="0" borderId="17">
      <alignment horizontal="left" wrapText="1"/>
    </xf>
    <xf numFmtId="49" fontId="9" fillId="0" borderId="18">
      <alignment horizontal="center" wrapText="1"/>
    </xf>
    <xf numFmtId="49" fontId="9" fillId="0" borderId="19">
      <alignment horizontal="center"/>
    </xf>
    <xf numFmtId="4" fontId="9" fillId="0" borderId="19">
      <alignment horizontal="right" shrinkToFit="1"/>
    </xf>
    <xf numFmtId="0" fontId="9" fillId="0" borderId="20">
      <alignment horizontal="left" wrapText="1"/>
    </xf>
    <xf numFmtId="49" fontId="9" fillId="0" borderId="21">
      <alignment horizontal="center" shrinkToFit="1"/>
    </xf>
    <xf numFmtId="49" fontId="9" fillId="0" borderId="22">
      <alignment horizontal="center"/>
    </xf>
    <xf numFmtId="4" fontId="9" fillId="0" borderId="22">
      <alignment horizontal="right" shrinkToFit="1"/>
    </xf>
    <xf numFmtId="0" fontId="9" fillId="0" borderId="23">
      <alignment horizontal="left" wrapText="1" indent="2"/>
    </xf>
    <xf numFmtId="49" fontId="9" fillId="0" borderId="24">
      <alignment horizontal="center" shrinkToFit="1"/>
    </xf>
    <xf numFmtId="49" fontId="9" fillId="0" borderId="25">
      <alignment horizontal="center"/>
    </xf>
    <xf numFmtId="4" fontId="9" fillId="0" borderId="25">
      <alignment horizontal="right" shrinkToFit="1"/>
    </xf>
    <xf numFmtId="49" fontId="9" fillId="0" borderId="0">
      <alignment horizontal="right"/>
    </xf>
    <xf numFmtId="0" fontId="8" fillId="0" borderId="7">
      <alignment horizontal="center"/>
    </xf>
    <xf numFmtId="0" fontId="9" fillId="0" borderId="6">
      <alignment horizontal="center" vertical="center" shrinkToFit="1"/>
    </xf>
    <xf numFmtId="49" fontId="9" fillId="0" borderId="6">
      <alignment horizontal="center" vertical="center" shrinkToFit="1"/>
    </xf>
    <xf numFmtId="49" fontId="7" fillId="0" borderId="7"/>
    <xf numFmtId="0" fontId="9" fillId="0" borderId="18">
      <alignment horizontal="center" shrinkToFit="1"/>
    </xf>
    <xf numFmtId="4" fontId="9" fillId="0" borderId="26">
      <alignment horizontal="right" shrinkToFit="1"/>
    </xf>
    <xf numFmtId="49" fontId="7" fillId="0" borderId="10"/>
    <xf numFmtId="0" fontId="9" fillId="0" borderId="21">
      <alignment horizontal="center" shrinkToFit="1"/>
    </xf>
    <xf numFmtId="167" fontId="9" fillId="0" borderId="22">
      <alignment horizontal="right" shrinkToFit="1"/>
    </xf>
    <xf numFmtId="167" fontId="9" fillId="0" borderId="27">
      <alignment horizontal="right" shrinkToFit="1"/>
    </xf>
    <xf numFmtId="0" fontId="9" fillId="0" borderId="28">
      <alignment horizontal="left" wrapText="1"/>
    </xf>
    <xf numFmtId="49" fontId="9" fillId="0" borderId="24">
      <alignment horizontal="center" wrapText="1"/>
    </xf>
    <xf numFmtId="49" fontId="9" fillId="0" borderId="25">
      <alignment horizontal="center" wrapText="1"/>
    </xf>
    <xf numFmtId="4" fontId="9" fillId="0" borderId="25">
      <alignment horizontal="right" wrapText="1"/>
    </xf>
    <xf numFmtId="4" fontId="9" fillId="0" borderId="23">
      <alignment horizontal="right" wrapText="1"/>
    </xf>
    <xf numFmtId="0" fontId="7" fillId="0" borderId="10">
      <alignment wrapText="1"/>
    </xf>
    <xf numFmtId="0" fontId="9" fillId="0" borderId="29">
      <alignment horizontal="left" wrapText="1"/>
    </xf>
    <xf numFmtId="49" fontId="9" fillId="0" borderId="30">
      <alignment horizontal="center" shrinkToFit="1"/>
    </xf>
    <xf numFmtId="49" fontId="9" fillId="0" borderId="31">
      <alignment horizontal="center"/>
    </xf>
    <xf numFmtId="4" fontId="9" fillId="0" borderId="31">
      <alignment horizontal="right" shrinkToFit="1"/>
    </xf>
    <xf numFmtId="49" fontId="9" fillId="0" borderId="32">
      <alignment horizontal="center"/>
    </xf>
    <xf numFmtId="0" fontId="7" fillId="0" borderId="10"/>
    <xf numFmtId="0" fontId="12" fillId="0" borderId="13"/>
    <xf numFmtId="0" fontId="12" fillId="0" borderId="33"/>
    <xf numFmtId="0" fontId="9" fillId="0" borderId="0">
      <alignment wrapText="1"/>
    </xf>
    <xf numFmtId="49" fontId="9" fillId="0" borderId="0">
      <alignment wrapText="1"/>
    </xf>
    <xf numFmtId="49" fontId="9" fillId="0" borderId="0">
      <alignment horizontal="center"/>
    </xf>
    <xf numFmtId="49" fontId="13" fillId="0" borderId="0"/>
    <xf numFmtId="0" fontId="9" fillId="0" borderId="4">
      <alignment horizontal="left"/>
    </xf>
    <xf numFmtId="49" fontId="9" fillId="0" borderId="4">
      <alignment horizontal="left"/>
    </xf>
    <xf numFmtId="0" fontId="9" fillId="0" borderId="4">
      <alignment horizontal="center" shrinkToFit="1"/>
    </xf>
    <xf numFmtId="49" fontId="9" fillId="0" borderId="4">
      <alignment horizontal="center" vertical="center" shrinkToFit="1"/>
    </xf>
    <xf numFmtId="49" fontId="7" fillId="0" borderId="4">
      <alignment shrinkToFit="1"/>
    </xf>
    <xf numFmtId="49" fontId="9" fillId="0" borderId="4">
      <alignment horizontal="right"/>
    </xf>
    <xf numFmtId="0" fontId="9" fillId="0" borderId="18">
      <alignment horizontal="center" vertical="center" shrinkToFit="1"/>
    </xf>
    <xf numFmtId="49" fontId="9" fillId="0" borderId="19">
      <alignment horizontal="center" vertical="center"/>
    </xf>
    <xf numFmtId="0" fontId="9" fillId="0" borderId="17">
      <alignment horizontal="left" wrapText="1" indent="2"/>
    </xf>
    <xf numFmtId="0" fontId="9" fillId="0" borderId="34">
      <alignment horizontal="center" vertical="center" shrinkToFit="1"/>
    </xf>
    <xf numFmtId="49" fontId="9" fillId="0" borderId="15">
      <alignment horizontal="center" vertical="center"/>
    </xf>
    <xf numFmtId="167" fontId="9" fillId="0" borderId="15">
      <alignment horizontal="right" vertical="center" shrinkToFit="1"/>
    </xf>
    <xf numFmtId="167" fontId="9" fillId="0" borderId="29">
      <alignment horizontal="right" vertical="center" shrinkToFit="1"/>
    </xf>
    <xf numFmtId="0" fontId="9" fillId="0" borderId="35">
      <alignment horizontal="left" wrapText="1"/>
    </xf>
    <xf numFmtId="4" fontId="9" fillId="0" borderId="15">
      <alignment horizontal="right" shrinkToFit="1"/>
    </xf>
    <xf numFmtId="4" fontId="9" fillId="0" borderId="29">
      <alignment horizontal="right" shrinkToFit="1"/>
    </xf>
    <xf numFmtId="0" fontId="9" fillId="0" borderId="20">
      <alignment horizontal="left" wrapText="1" indent="2"/>
    </xf>
    <xf numFmtId="0" fontId="14" fillId="0" borderId="29">
      <alignment wrapText="1"/>
    </xf>
    <xf numFmtId="0" fontId="14" fillId="0" borderId="29"/>
    <xf numFmtId="0" fontId="14" fillId="2" borderId="29">
      <alignment wrapText="1"/>
    </xf>
    <xf numFmtId="0" fontId="9" fillId="2" borderId="28">
      <alignment horizontal="left" wrapText="1"/>
    </xf>
    <xf numFmtId="49" fontId="9" fillId="0" borderId="29">
      <alignment horizontal="center" shrinkToFit="1"/>
    </xf>
    <xf numFmtId="49" fontId="9" fillId="0" borderId="15">
      <alignment horizontal="center" vertical="center" shrinkToFit="1"/>
    </xf>
    <xf numFmtId="0" fontId="7" fillId="0" borderId="13">
      <alignment horizontal="left"/>
    </xf>
    <xf numFmtId="0" fontId="7" fillId="0" borderId="33">
      <alignment horizontal="left" wrapText="1"/>
    </xf>
    <xf numFmtId="0" fontId="7" fillId="0" borderId="33">
      <alignment horizontal="left"/>
    </xf>
    <xf numFmtId="0" fontId="9" fillId="0" borderId="33"/>
    <xf numFmtId="49" fontId="7" fillId="0" borderId="33"/>
    <xf numFmtId="49" fontId="7" fillId="0" borderId="33"/>
    <xf numFmtId="0" fontId="7" fillId="0" borderId="0">
      <alignment horizontal="left"/>
    </xf>
    <xf numFmtId="0" fontId="7" fillId="0" borderId="0">
      <alignment horizontal="left" wrapText="1"/>
    </xf>
    <xf numFmtId="0" fontId="7" fillId="0" borderId="0">
      <alignment horizontal="left"/>
    </xf>
    <xf numFmtId="0" fontId="9" fillId="0" borderId="0"/>
    <xf numFmtId="49" fontId="7" fillId="0" borderId="0"/>
    <xf numFmtId="49" fontId="7" fillId="0" borderId="0"/>
    <xf numFmtId="0" fontId="9" fillId="0" borderId="0">
      <alignment horizontal="center" wrapText="1"/>
    </xf>
    <xf numFmtId="0" fontId="9" fillId="0" borderId="4">
      <alignment horizontal="center" wrapText="1"/>
    </xf>
    <xf numFmtId="0" fontId="15" fillId="0" borderId="0">
      <alignment horizontal="center"/>
    </xf>
    <xf numFmtId="0" fontId="15" fillId="0" borderId="13">
      <alignment horizontal="center"/>
    </xf>
    <xf numFmtId="0" fontId="7" fillId="0" borderId="0">
      <alignment horizontal="left"/>
    </xf>
    <xf numFmtId="0" fontId="7" fillId="0" borderId="0">
      <alignment horizontal="center"/>
    </xf>
    <xf numFmtId="0" fontId="13" fillId="0" borderId="0">
      <alignment horizontal="left"/>
    </xf>
    <xf numFmtId="49" fontId="7" fillId="0" borderId="0"/>
    <xf numFmtId="49" fontId="9" fillId="0" borderId="0">
      <alignment horizontal="left"/>
    </xf>
    <xf numFmtId="49" fontId="9" fillId="0" borderId="0">
      <alignment horizontal="center" wrapText="1"/>
    </xf>
    <xf numFmtId="0" fontId="9" fillId="0" borderId="0">
      <alignment horizontal="center"/>
    </xf>
    <xf numFmtId="0" fontId="15" fillId="0" borderId="13">
      <alignment horizontal="center"/>
    </xf>
    <xf numFmtId="0" fontId="12" fillId="0" borderId="0"/>
    <xf numFmtId="0" fontId="15" fillId="0" borderId="0">
      <alignment horizontal="center"/>
    </xf>
    <xf numFmtId="0" fontId="12" fillId="0" borderId="0"/>
    <xf numFmtId="0" fontId="15" fillId="0" borderId="0">
      <alignment horizontal="center"/>
    </xf>
    <xf numFmtId="0" fontId="9" fillId="0" borderId="0">
      <alignment horizontal="center" wrapText="1"/>
    </xf>
    <xf numFmtId="0" fontId="14" fillId="0" borderId="0"/>
    <xf numFmtId="0" fontId="12" fillId="0" borderId="4"/>
    <xf numFmtId="0" fontId="12" fillId="0" borderId="0"/>
    <xf numFmtId="0" fontId="7" fillId="0" borderId="4"/>
    <xf numFmtId="0" fontId="7" fillId="0" borderId="15">
      <alignment horizontal="left" wrapText="1"/>
    </xf>
    <xf numFmtId="0" fontId="7" fillId="0" borderId="13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6" fillId="3" borderId="0"/>
    <xf numFmtId="0" fontId="7" fillId="0" borderId="15">
      <alignment horizontal="left"/>
    </xf>
    <xf numFmtId="0" fontId="6" fillId="0" borderId="0"/>
    <xf numFmtId="0" fontId="12" fillId="0" borderId="4"/>
    <xf numFmtId="0" fontId="12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3" fillId="0" borderId="0"/>
  </cellStyleXfs>
  <cellXfs count="76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18" fillId="0" borderId="0" xfId="0" applyFont="1"/>
    <xf numFmtId="0" fontId="21" fillId="0" borderId="0" xfId="0" applyFont="1"/>
    <xf numFmtId="0" fontId="2" fillId="0" borderId="0" xfId="0" applyFont="1"/>
    <xf numFmtId="0" fontId="1" fillId="0" borderId="0" xfId="0" applyFont="1"/>
    <xf numFmtId="165" fontId="20" fillId="0" borderId="3" xfId="3" applyNumberFormat="1" applyFont="1" applyFill="1" applyBorder="1" applyAlignment="1" applyProtection="1">
      <alignment vertical="top" wrapText="1"/>
      <protection hidden="1"/>
    </xf>
    <xf numFmtId="165" fontId="20" fillId="0" borderId="3" xfId="5" applyNumberFormat="1" applyFont="1" applyFill="1" applyBorder="1" applyAlignment="1" applyProtection="1">
      <alignment vertical="top" wrapText="1"/>
      <protection hidden="1"/>
    </xf>
    <xf numFmtId="0" fontId="1" fillId="0" borderId="0" xfId="0" applyFont="1"/>
    <xf numFmtId="164" fontId="1" fillId="0" borderId="0" xfId="0" applyNumberFormat="1" applyFont="1"/>
    <xf numFmtId="0" fontId="17" fillId="0" borderId="1" xfId="0" applyFont="1" applyBorder="1" applyAlignment="1">
      <alignment horizontal="center" vertical="top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7" fillId="0" borderId="2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164" fontId="18" fillId="0" borderId="0" xfId="0" applyNumberFormat="1" applyFont="1"/>
    <xf numFmtId="0" fontId="21" fillId="0" borderId="1" xfId="0" applyFont="1" applyFill="1" applyBorder="1" applyAlignment="1">
      <alignment vertical="top" wrapText="1"/>
    </xf>
    <xf numFmtId="0" fontId="21" fillId="0" borderId="0" xfId="0" applyFont="1"/>
    <xf numFmtId="0" fontId="21" fillId="0" borderId="0" xfId="0" applyFont="1" applyBorder="1"/>
    <xf numFmtId="0" fontId="21" fillId="0" borderId="0" xfId="0" applyFont="1" applyBorder="1" applyAlignment="1">
      <alignment horizontal="right"/>
    </xf>
    <xf numFmtId="0" fontId="17" fillId="0" borderId="1" xfId="0" applyFont="1" applyFill="1" applyBorder="1" applyAlignment="1">
      <alignment horizontal="left" vertical="top" wrapText="1"/>
    </xf>
    <xf numFmtId="37" fontId="17" fillId="0" borderId="1" xfId="0" applyNumberFormat="1" applyFont="1" applyFill="1" applyBorder="1" applyAlignment="1">
      <alignment horizontal="center" vertical="top" wrapText="1"/>
    </xf>
    <xf numFmtId="0" fontId="21" fillId="0" borderId="1" xfId="0" applyFont="1" applyBorder="1" applyAlignment="1">
      <alignment horizontal="left" vertical="top" wrapText="1"/>
    </xf>
    <xf numFmtId="37" fontId="22" fillId="0" borderId="1" xfId="0" applyNumberFormat="1" applyFont="1" applyBorder="1" applyAlignment="1">
      <alignment horizontal="center" vertical="top" wrapText="1"/>
    </xf>
    <xf numFmtId="1" fontId="23" fillId="0" borderId="1" xfId="0" applyNumberFormat="1" applyFont="1" applyBorder="1" applyAlignment="1">
      <alignment horizontal="right" vertical="center" wrapText="1"/>
    </xf>
    <xf numFmtId="49" fontId="23" fillId="0" borderId="1" xfId="0" applyNumberFormat="1" applyFont="1" applyBorder="1" applyAlignment="1">
      <alignment horizontal="right" vertical="center" wrapText="1"/>
    </xf>
    <xf numFmtId="0" fontId="17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right" vertical="top" wrapText="1"/>
    </xf>
    <xf numFmtId="0" fontId="17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0" fontId="23" fillId="0" borderId="1" xfId="0" applyFont="1" applyBorder="1" applyAlignment="1">
      <alignment horizontal="right" vertical="top" wrapText="1"/>
    </xf>
    <xf numFmtId="0" fontId="17" fillId="0" borderId="1" xfId="0" applyFont="1" applyFill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165" fontId="20" fillId="0" borderId="1" xfId="7" applyNumberFormat="1" applyFont="1" applyFill="1" applyBorder="1" applyAlignment="1" applyProtection="1">
      <alignment vertical="top" wrapText="1"/>
      <protection hidden="1"/>
    </xf>
    <xf numFmtId="165" fontId="20" fillId="0" borderId="3" xfId="7" applyNumberFormat="1" applyFont="1" applyFill="1" applyBorder="1" applyAlignment="1" applyProtection="1">
      <alignment vertical="top" wrapText="1"/>
      <protection hidden="1"/>
    </xf>
    <xf numFmtId="0" fontId="23" fillId="0" borderId="1" xfId="0" applyFont="1" applyBorder="1" applyAlignment="1">
      <alignment vertical="top" wrapText="1"/>
    </xf>
    <xf numFmtId="0" fontId="17" fillId="0" borderId="1" xfId="0" applyFont="1" applyFill="1" applyBorder="1" applyAlignment="1">
      <alignment horizontal="center" vertical="top" wrapText="1"/>
    </xf>
    <xf numFmtId="164" fontId="2" fillId="0" borderId="0" xfId="0" applyNumberFormat="1" applyFont="1"/>
    <xf numFmtId="164" fontId="21" fillId="4" borderId="1" xfId="0" applyNumberFormat="1" applyFont="1" applyFill="1" applyBorder="1" applyAlignment="1">
      <alignment horizontal="right" vertical="center" wrapText="1"/>
    </xf>
    <xf numFmtId="164" fontId="20" fillId="0" borderId="1" xfId="0" applyNumberFormat="1" applyFont="1" applyFill="1" applyBorder="1" applyAlignment="1">
      <alignment horizontal="center" vertical="center" wrapText="1"/>
    </xf>
    <xf numFmtId="164" fontId="24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vertical="top" wrapText="1"/>
    </xf>
    <xf numFmtId="0" fontId="21" fillId="0" borderId="1" xfId="0" applyFont="1" applyBorder="1" applyAlignment="1">
      <alignment horizontal="right" vertical="top" wrapText="1"/>
    </xf>
    <xf numFmtId="164" fontId="21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wrapText="1"/>
    </xf>
    <xf numFmtId="164" fontId="23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vertical="center" wrapText="1"/>
    </xf>
    <xf numFmtId="164" fontId="17" fillId="0" borderId="1" xfId="0" applyNumberFormat="1" applyFont="1" applyFill="1" applyBorder="1" applyAlignment="1">
      <alignment vertical="center" wrapText="1"/>
    </xf>
    <xf numFmtId="164" fontId="20" fillId="0" borderId="1" xfId="0" applyNumberFormat="1" applyFont="1" applyFill="1" applyBorder="1" applyAlignment="1">
      <alignment horizontal="right" vertic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center"/>
    </xf>
    <xf numFmtId="0" fontId="19" fillId="0" borderId="0" xfId="0" applyFont="1" applyAlignment="1">
      <alignment horizontal="center" wrapText="1"/>
    </xf>
    <xf numFmtId="0" fontId="17" fillId="0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right" wrapText="1"/>
    </xf>
    <xf numFmtId="164" fontId="21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top" wrapText="1"/>
    </xf>
    <xf numFmtId="0" fontId="2" fillId="0" borderId="0" xfId="0" applyFont="1"/>
    <xf numFmtId="168" fontId="18" fillId="0" borderId="1" xfId="0" applyNumberFormat="1" applyFont="1" applyFill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right" wrapText="1"/>
    </xf>
    <xf numFmtId="164" fontId="17" fillId="0" borderId="1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164" fontId="17" fillId="0" borderId="1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center" vertical="center" wrapText="1"/>
    </xf>
  </cellXfs>
  <cellStyles count="162">
    <cellStyle name="br" xfId="148"/>
    <cellStyle name="br 2" xfId="158"/>
    <cellStyle name="col" xfId="147"/>
    <cellStyle name="col 2" xfId="157"/>
    <cellStyle name="st140" xfId="144"/>
    <cellStyle name="style0" xfId="149"/>
    <cellStyle name="style0 2" xfId="159"/>
    <cellStyle name="td" xfId="150"/>
    <cellStyle name="td 2" xfId="160"/>
    <cellStyle name="tr" xfId="146"/>
    <cellStyle name="tr 2" xfId="156"/>
    <cellStyle name="xl100" xfId="85"/>
    <cellStyle name="xl101" xfId="89"/>
    <cellStyle name="xl102" xfId="94"/>
    <cellStyle name="xl103" xfId="97"/>
    <cellStyle name="xl104" xfId="86"/>
    <cellStyle name="xl105" xfId="90"/>
    <cellStyle name="xl106" xfId="95"/>
    <cellStyle name="xl107" xfId="98"/>
    <cellStyle name="xl108" xfId="91"/>
    <cellStyle name="xl109" xfId="99"/>
    <cellStyle name="xl110" xfId="102"/>
    <cellStyle name="xl111" xfId="87"/>
    <cellStyle name="xl112" xfId="92"/>
    <cellStyle name="xl113" xfId="93"/>
    <cellStyle name="xl114" xfId="100"/>
    <cellStyle name="xl115" xfId="103"/>
    <cellStyle name="xl116" xfId="105"/>
    <cellStyle name="xl117" xfId="106"/>
    <cellStyle name="xl118" xfId="107"/>
    <cellStyle name="xl119" xfId="108"/>
    <cellStyle name="xl120" xfId="109"/>
    <cellStyle name="xl121" xfId="110"/>
    <cellStyle name="xl122" xfId="111"/>
    <cellStyle name="xl123" xfId="117"/>
    <cellStyle name="xl124" xfId="125"/>
    <cellStyle name="xl125" xfId="127"/>
    <cellStyle name="xl126" xfId="131"/>
    <cellStyle name="xl127" xfId="140"/>
    <cellStyle name="xl128" xfId="143"/>
    <cellStyle name="xl129" xfId="145"/>
    <cellStyle name="xl130" xfId="112"/>
    <cellStyle name="xl131" xfId="118"/>
    <cellStyle name="xl132" xfId="123"/>
    <cellStyle name="xl133" xfId="126"/>
    <cellStyle name="xl134" xfId="128"/>
    <cellStyle name="xl135" xfId="132"/>
    <cellStyle name="xl136" xfId="124"/>
    <cellStyle name="xl137" xfId="134"/>
    <cellStyle name="xl138" xfId="136"/>
    <cellStyle name="xl139" xfId="138"/>
    <cellStyle name="xl140" xfId="139"/>
    <cellStyle name="xl141" xfId="141"/>
    <cellStyle name="xl141 2" xfId="154"/>
    <cellStyle name="xl142" xfId="113"/>
    <cellStyle name="xl143" xfId="119"/>
    <cellStyle name="xl144" xfId="129"/>
    <cellStyle name="xl145" xfId="135"/>
    <cellStyle name="xl146" xfId="137"/>
    <cellStyle name="xl147" xfId="114"/>
    <cellStyle name="xl148" xfId="120"/>
    <cellStyle name="xl149" xfId="130"/>
    <cellStyle name="xl150" xfId="115"/>
    <cellStyle name="xl151" xfId="121"/>
    <cellStyle name="xl152" xfId="116"/>
    <cellStyle name="xl153" xfId="122"/>
    <cellStyle name="xl154" xfId="133"/>
    <cellStyle name="xl155" xfId="152"/>
    <cellStyle name="xl21" xfId="151"/>
    <cellStyle name="xl22" xfId="12"/>
    <cellStyle name="xl23" xfId="16"/>
    <cellStyle name="xl24" xfId="21"/>
    <cellStyle name="xl25" xfId="27"/>
    <cellStyle name="xl26" xfId="40"/>
    <cellStyle name="xl27" xfId="44"/>
    <cellStyle name="xl28" xfId="47"/>
    <cellStyle name="xl29" xfId="51"/>
    <cellStyle name="xl30" xfId="55"/>
    <cellStyle name="xl31" xfId="25"/>
    <cellStyle name="xl32" xfId="142"/>
    <cellStyle name="xl32 2" xfId="155"/>
    <cellStyle name="xl33" xfId="35"/>
    <cellStyle name="xl34" xfId="45"/>
    <cellStyle name="xl35" xfId="48"/>
    <cellStyle name="xl36" xfId="52"/>
    <cellStyle name="xl37" xfId="56"/>
    <cellStyle name="xl38" xfId="17"/>
    <cellStyle name="xl39" xfId="49"/>
    <cellStyle name="xl40" xfId="53"/>
    <cellStyle name="xl41" xfId="57"/>
    <cellStyle name="xl42" xfId="28"/>
    <cellStyle name="xl43" xfId="31"/>
    <cellStyle name="xl44" xfId="33"/>
    <cellStyle name="xl45" xfId="36"/>
    <cellStyle name="xl46" xfId="41"/>
    <cellStyle name="xl47" xfId="46"/>
    <cellStyle name="xl48" xfId="50"/>
    <cellStyle name="xl49" xfId="54"/>
    <cellStyle name="xl50" xfId="58"/>
    <cellStyle name="xl51" xfId="13"/>
    <cellStyle name="xl52" xfId="18"/>
    <cellStyle name="xl53" xfId="22"/>
    <cellStyle name="xl54" xfId="29"/>
    <cellStyle name="xl55" xfId="34"/>
    <cellStyle name="xl56" xfId="37"/>
    <cellStyle name="xl57" xfId="14"/>
    <cellStyle name="xl58" xfId="19"/>
    <cellStyle name="xl59" xfId="23"/>
    <cellStyle name="xl60" xfId="26"/>
    <cellStyle name="xl61" xfId="30"/>
    <cellStyle name="xl62" xfId="32"/>
    <cellStyle name="xl63" xfId="38"/>
    <cellStyle name="xl64" xfId="39"/>
    <cellStyle name="xl65" xfId="15"/>
    <cellStyle name="xl66" xfId="20"/>
    <cellStyle name="xl67" xfId="24"/>
    <cellStyle name="xl68" xfId="42"/>
    <cellStyle name="xl69" xfId="43"/>
    <cellStyle name="xl70" xfId="70"/>
    <cellStyle name="xl71" xfId="76"/>
    <cellStyle name="xl72" xfId="82"/>
    <cellStyle name="xl73" xfId="64"/>
    <cellStyle name="xl74" xfId="67"/>
    <cellStyle name="xl75" xfId="71"/>
    <cellStyle name="xl76" xfId="77"/>
    <cellStyle name="xl77" xfId="83"/>
    <cellStyle name="xl78" xfId="61"/>
    <cellStyle name="xl79" xfId="72"/>
    <cellStyle name="xl80" xfId="78"/>
    <cellStyle name="xl81" xfId="62"/>
    <cellStyle name="xl82" xfId="68"/>
    <cellStyle name="xl83" xfId="73"/>
    <cellStyle name="xl84" xfId="79"/>
    <cellStyle name="xl85" xfId="59"/>
    <cellStyle name="xl86" xfId="65"/>
    <cellStyle name="xl87" xfId="69"/>
    <cellStyle name="xl88" xfId="74"/>
    <cellStyle name="xl89" xfId="80"/>
    <cellStyle name="xl90" xfId="60"/>
    <cellStyle name="xl91" xfId="63"/>
    <cellStyle name="xl92" xfId="66"/>
    <cellStyle name="xl93" xfId="75"/>
    <cellStyle name="xl94" xfId="81"/>
    <cellStyle name="xl95" xfId="84"/>
    <cellStyle name="xl96" xfId="88"/>
    <cellStyle name="xl97" xfId="96"/>
    <cellStyle name="xl98" xfId="101"/>
    <cellStyle name="xl99" xfId="104"/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4 3" xfId="153"/>
    <cellStyle name="Обычный 2 5" xfId="5"/>
    <cellStyle name="Обычный 2 5 2" xfId="10"/>
    <cellStyle name="Обычный 2 6" xfId="6"/>
    <cellStyle name="Обычный 2 6 2" xfId="161"/>
    <cellStyle name="Обычный 3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4"/>
  <sheetViews>
    <sheetView zoomScaleNormal="100" workbookViewId="0">
      <selection activeCell="G4" sqref="G4"/>
    </sheetView>
  </sheetViews>
  <sheetFormatPr defaultRowHeight="12.75"/>
  <cols>
    <col min="1" max="1" width="30" style="2" customWidth="1"/>
    <col min="2" max="2" width="21.7109375" style="2" customWidth="1"/>
    <col min="3" max="3" width="14.42578125" style="2" customWidth="1"/>
    <col min="4" max="4" width="15" style="2" customWidth="1"/>
    <col min="5" max="5" width="11.85546875" style="2" customWidth="1"/>
    <col min="6" max="6" width="12.140625" style="2" customWidth="1"/>
    <col min="7" max="7" width="12.7109375" style="2" customWidth="1"/>
    <col min="8" max="16384" width="9.140625" style="2"/>
  </cols>
  <sheetData>
    <row r="1" spans="1:8">
      <c r="A1" s="7"/>
      <c r="B1" s="7"/>
      <c r="C1" s="7"/>
      <c r="D1" s="7"/>
      <c r="E1" s="7"/>
      <c r="F1" s="7"/>
      <c r="G1" s="7"/>
    </row>
    <row r="2" spans="1:8" ht="65.25" customHeight="1">
      <c r="A2" s="58" t="s">
        <v>113</v>
      </c>
      <c r="B2" s="59"/>
      <c r="C2" s="59"/>
      <c r="D2" s="59"/>
      <c r="E2" s="59"/>
      <c r="F2" s="59"/>
      <c r="G2" s="59"/>
    </row>
    <row r="3" spans="1:8">
      <c r="A3" s="23"/>
      <c r="B3" s="23"/>
      <c r="C3" s="23"/>
      <c r="D3" s="23"/>
      <c r="E3" s="23"/>
      <c r="F3" s="23"/>
      <c r="G3" s="24" t="s">
        <v>43</v>
      </c>
    </row>
    <row r="4" spans="1:8" ht="63.75" customHeight="1">
      <c r="A4" s="14" t="s">
        <v>0</v>
      </c>
      <c r="B4" s="14" t="s">
        <v>1</v>
      </c>
      <c r="C4" s="43" t="s">
        <v>116</v>
      </c>
      <c r="D4" s="43" t="s">
        <v>115</v>
      </c>
      <c r="E4" s="43" t="s">
        <v>114</v>
      </c>
      <c r="F4" s="18" t="s">
        <v>103</v>
      </c>
      <c r="G4" s="18" t="s">
        <v>104</v>
      </c>
    </row>
    <row r="5" spans="1:8">
      <c r="A5" s="25" t="s">
        <v>53</v>
      </c>
      <c r="B5" s="26"/>
      <c r="C5" s="65">
        <f>C7+C25+C32</f>
        <v>19805.2</v>
      </c>
      <c r="D5" s="74">
        <f>D7+D25+D32</f>
        <v>29983.800000000003</v>
      </c>
      <c r="E5" s="74">
        <f>E7+E25+E32</f>
        <v>32162.900000000005</v>
      </c>
      <c r="F5" s="74">
        <f t="shared" ref="F5:F53" si="0">E5/D5*100</f>
        <v>107.26759116589626</v>
      </c>
      <c r="G5" s="74">
        <f t="shared" ref="G5:G53" si="1">E5/C5*100</f>
        <v>162.39623937147823</v>
      </c>
    </row>
    <row r="6" spans="1:8" ht="15.75">
      <c r="A6" s="27" t="s">
        <v>2</v>
      </c>
      <c r="B6" s="28"/>
      <c r="C6" s="64"/>
      <c r="D6" s="73"/>
      <c r="E6" s="73"/>
      <c r="F6" s="74"/>
      <c r="G6" s="74"/>
    </row>
    <row r="7" spans="1:8">
      <c r="A7" s="42" t="s">
        <v>54</v>
      </c>
      <c r="B7" s="29">
        <v>1E+16</v>
      </c>
      <c r="C7" s="66">
        <f>C8+C10+C11+C13+C17+C18+C22+C24</f>
        <v>17133.2</v>
      </c>
      <c r="D7" s="75">
        <f>D8+D10+D11+D13+D17+D18+D22+D24</f>
        <v>18308.600000000002</v>
      </c>
      <c r="E7" s="75">
        <f>E8+E10+E11+E13+E17+E18+E22+E24</f>
        <v>20487.700000000004</v>
      </c>
      <c r="F7" s="73">
        <f t="shared" si="0"/>
        <v>111.90205695683997</v>
      </c>
      <c r="G7" s="73">
        <f t="shared" si="1"/>
        <v>119.5789461396587</v>
      </c>
    </row>
    <row r="8" spans="1:8">
      <c r="A8" s="42" t="s">
        <v>55</v>
      </c>
      <c r="B8" s="29">
        <v>1.01E+16</v>
      </c>
      <c r="C8" s="66">
        <f>C9</f>
        <v>4102.2</v>
      </c>
      <c r="D8" s="75">
        <f>D9</f>
        <v>5194.7</v>
      </c>
      <c r="E8" s="75">
        <f>E9</f>
        <v>4352</v>
      </c>
      <c r="F8" s="73">
        <f t="shared" si="0"/>
        <v>83.777696498354089</v>
      </c>
      <c r="G8" s="73">
        <f t="shared" si="1"/>
        <v>106.08941543561991</v>
      </c>
    </row>
    <row r="9" spans="1:8">
      <c r="A9" s="42" t="s">
        <v>56</v>
      </c>
      <c r="B9" s="30" t="s">
        <v>57</v>
      </c>
      <c r="C9" s="66">
        <v>4102.2</v>
      </c>
      <c r="D9" s="75">
        <v>5194.7</v>
      </c>
      <c r="E9" s="75">
        <v>4352</v>
      </c>
      <c r="F9" s="73">
        <f t="shared" si="0"/>
        <v>83.777696498354089</v>
      </c>
      <c r="G9" s="73">
        <f t="shared" si="1"/>
        <v>106.08941543561991</v>
      </c>
    </row>
    <row r="10" spans="1:8" ht="42.75" customHeight="1">
      <c r="A10" s="42" t="s">
        <v>58</v>
      </c>
      <c r="B10" s="29">
        <v>1.03E+16</v>
      </c>
      <c r="C10" s="66">
        <v>4358.8</v>
      </c>
      <c r="D10" s="75">
        <v>4316</v>
      </c>
      <c r="E10" s="75">
        <v>4629.6000000000004</v>
      </c>
      <c r="F10" s="73">
        <f t="shared" si="0"/>
        <v>107.26598702502316</v>
      </c>
      <c r="G10" s="73">
        <f t="shared" si="1"/>
        <v>106.21271909699918</v>
      </c>
      <c r="H10" s="5"/>
    </row>
    <row r="11" spans="1:8">
      <c r="A11" s="42" t="s">
        <v>59</v>
      </c>
      <c r="B11" s="29">
        <v>1.05E+16</v>
      </c>
      <c r="C11" s="66">
        <f>C12</f>
        <v>901.6</v>
      </c>
      <c r="D11" s="75">
        <f>D12</f>
        <v>1310</v>
      </c>
      <c r="E11" s="75">
        <f>E12</f>
        <v>1122.2</v>
      </c>
      <c r="F11" s="73">
        <f t="shared" si="0"/>
        <v>85.66412213740459</v>
      </c>
      <c r="G11" s="73">
        <f t="shared" si="1"/>
        <v>124.46761313220939</v>
      </c>
    </row>
    <row r="12" spans="1:8" ht="27" customHeight="1">
      <c r="A12" s="42" t="s">
        <v>60</v>
      </c>
      <c r="B12" s="30" t="s">
        <v>61</v>
      </c>
      <c r="C12" s="66">
        <v>901.6</v>
      </c>
      <c r="D12" s="73">
        <v>1310</v>
      </c>
      <c r="E12" s="75">
        <v>1122.2</v>
      </c>
      <c r="F12" s="73">
        <f t="shared" si="0"/>
        <v>85.66412213740459</v>
      </c>
      <c r="G12" s="73">
        <f t="shared" si="1"/>
        <v>124.46761313220939</v>
      </c>
    </row>
    <row r="13" spans="1:8">
      <c r="A13" s="42" t="s">
        <v>62</v>
      </c>
      <c r="B13" s="29">
        <v>1.06E+16</v>
      </c>
      <c r="C13" s="66">
        <f>C14+C15+C16</f>
        <v>3954.9</v>
      </c>
      <c r="D13" s="75">
        <f>D14+D15+D16</f>
        <v>7183.7</v>
      </c>
      <c r="E13" s="75">
        <f>E14+E15+E16</f>
        <v>9760</v>
      </c>
      <c r="F13" s="73">
        <f t="shared" si="0"/>
        <v>135.8631345963779</v>
      </c>
      <c r="G13" s="73" t="s">
        <v>112</v>
      </c>
      <c r="H13" s="13"/>
    </row>
    <row r="14" spans="1:8" ht="29.25" customHeight="1">
      <c r="A14" s="42" t="s">
        <v>63</v>
      </c>
      <c r="B14" s="30" t="s">
        <v>64</v>
      </c>
      <c r="C14" s="64">
        <v>1226.9000000000001</v>
      </c>
      <c r="D14" s="73">
        <v>743.7</v>
      </c>
      <c r="E14" s="75">
        <v>1851.3</v>
      </c>
      <c r="F14" s="73" t="s">
        <v>112</v>
      </c>
      <c r="G14" s="73">
        <f t="shared" si="1"/>
        <v>150.89249327573557</v>
      </c>
      <c r="H14" s="13"/>
    </row>
    <row r="15" spans="1:8" ht="14.25" customHeight="1">
      <c r="A15" s="42" t="s">
        <v>65</v>
      </c>
      <c r="B15" s="30" t="s">
        <v>66</v>
      </c>
      <c r="C15" s="66">
        <v>2728</v>
      </c>
      <c r="D15" s="75">
        <v>1871.8</v>
      </c>
      <c r="E15" s="75">
        <v>2766.1</v>
      </c>
      <c r="F15" s="73">
        <f t="shared" si="0"/>
        <v>147.77754033550593</v>
      </c>
      <c r="G15" s="73">
        <f t="shared" si="1"/>
        <v>101.3966275659824</v>
      </c>
      <c r="H15" s="13"/>
    </row>
    <row r="16" spans="1:8" s="12" customFormat="1">
      <c r="A16" s="42" t="s">
        <v>106</v>
      </c>
      <c r="B16" s="30" t="s">
        <v>107</v>
      </c>
      <c r="C16" s="66">
        <v>0</v>
      </c>
      <c r="D16" s="75">
        <v>4568.2</v>
      </c>
      <c r="E16" s="75">
        <v>5142.6000000000004</v>
      </c>
      <c r="F16" s="73">
        <f t="shared" si="0"/>
        <v>112.57388030296399</v>
      </c>
      <c r="G16" s="73">
        <v>0</v>
      </c>
      <c r="H16" s="13"/>
    </row>
    <row r="17" spans="1:9">
      <c r="A17" s="42" t="s">
        <v>67</v>
      </c>
      <c r="B17" s="29">
        <v>1.08E+16</v>
      </c>
      <c r="C17" s="66">
        <v>1.7</v>
      </c>
      <c r="D17" s="75">
        <v>0</v>
      </c>
      <c r="E17" s="46">
        <v>0.5</v>
      </c>
      <c r="F17" s="73">
        <v>0</v>
      </c>
      <c r="G17" s="73">
        <f t="shared" si="1"/>
        <v>29.411764705882355</v>
      </c>
      <c r="H17" s="13"/>
    </row>
    <row r="18" spans="1:9" ht="57" customHeight="1">
      <c r="A18" s="42" t="s">
        <v>68</v>
      </c>
      <c r="B18" s="29">
        <v>1.11E+16</v>
      </c>
      <c r="C18" s="66">
        <f>C19+C20+C21</f>
        <v>415.4</v>
      </c>
      <c r="D18" s="75">
        <f t="shared" ref="D18:E18" si="2">D19+D20+D21</f>
        <v>173</v>
      </c>
      <c r="E18" s="75">
        <f t="shared" si="2"/>
        <v>460.90000000000003</v>
      </c>
      <c r="F18" s="73" t="s">
        <v>127</v>
      </c>
      <c r="G18" s="73">
        <f t="shared" si="1"/>
        <v>110.95329802599905</v>
      </c>
      <c r="H18" s="13"/>
    </row>
    <row r="19" spans="1:9" ht="110.25" customHeight="1">
      <c r="A19" s="42" t="s">
        <v>69</v>
      </c>
      <c r="B19" s="30" t="s">
        <v>70</v>
      </c>
      <c r="C19" s="66">
        <v>126</v>
      </c>
      <c r="D19" s="75">
        <v>100</v>
      </c>
      <c r="E19" s="75">
        <v>140.80000000000001</v>
      </c>
      <c r="F19" s="73">
        <f t="shared" si="0"/>
        <v>140.80000000000001</v>
      </c>
      <c r="G19" s="73">
        <f t="shared" si="1"/>
        <v>111.74603174603175</v>
      </c>
      <c r="H19" s="13"/>
    </row>
    <row r="20" spans="1:9" ht="28.5" customHeight="1">
      <c r="A20" s="42" t="s">
        <v>71</v>
      </c>
      <c r="B20" s="30" t="s">
        <v>72</v>
      </c>
      <c r="C20" s="66">
        <v>235</v>
      </c>
      <c r="D20" s="75">
        <v>3</v>
      </c>
      <c r="E20" s="75">
        <v>270.10000000000002</v>
      </c>
      <c r="F20" s="73" t="s">
        <v>128</v>
      </c>
      <c r="G20" s="73">
        <f t="shared" si="1"/>
        <v>114.93617021276596</v>
      </c>
      <c r="H20" s="13"/>
      <c r="I20" s="13"/>
    </row>
    <row r="21" spans="1:9" ht="140.25" customHeight="1">
      <c r="A21" s="42" t="s">
        <v>73</v>
      </c>
      <c r="B21" s="30" t="s">
        <v>74</v>
      </c>
      <c r="C21" s="66">
        <v>54.4</v>
      </c>
      <c r="D21" s="75">
        <v>70</v>
      </c>
      <c r="E21" s="75">
        <v>50</v>
      </c>
      <c r="F21" s="73">
        <f t="shared" si="0"/>
        <v>71.428571428571431</v>
      </c>
      <c r="G21" s="73">
        <f t="shared" si="1"/>
        <v>91.911764705882362</v>
      </c>
      <c r="H21" s="13"/>
    </row>
    <row r="22" spans="1:9" ht="32.25" customHeight="1">
      <c r="A22" s="42" t="s">
        <v>75</v>
      </c>
      <c r="B22" s="30" t="s">
        <v>76</v>
      </c>
      <c r="C22" s="64">
        <v>3309.7</v>
      </c>
      <c r="D22" s="73">
        <v>100</v>
      </c>
      <c r="E22" s="73">
        <v>126.6</v>
      </c>
      <c r="F22" s="73">
        <f t="shared" si="0"/>
        <v>126.6</v>
      </c>
      <c r="G22" s="73">
        <f t="shared" si="1"/>
        <v>3.8251201015197753</v>
      </c>
      <c r="H22" s="13"/>
    </row>
    <row r="23" spans="1:9" ht="25.5" hidden="1">
      <c r="A23" s="42" t="s">
        <v>77</v>
      </c>
      <c r="B23" s="30" t="s">
        <v>78</v>
      </c>
      <c r="C23" s="64"/>
      <c r="D23" s="73"/>
      <c r="E23" s="73"/>
      <c r="F23" s="73" t="e">
        <f t="shared" si="0"/>
        <v>#DIV/0!</v>
      </c>
      <c r="G23" s="73" t="e">
        <f t="shared" si="1"/>
        <v>#DIV/0!</v>
      </c>
      <c r="H23" s="13"/>
    </row>
    <row r="24" spans="1:9" ht="16.5" customHeight="1">
      <c r="A24" s="42" t="s">
        <v>79</v>
      </c>
      <c r="B24" s="30" t="s">
        <v>80</v>
      </c>
      <c r="C24" s="64">
        <v>88.9</v>
      </c>
      <c r="D24" s="73">
        <v>31.2</v>
      </c>
      <c r="E24" s="73">
        <v>35.9</v>
      </c>
      <c r="F24" s="73">
        <f t="shared" si="0"/>
        <v>115.06410256410255</v>
      </c>
      <c r="G24" s="73">
        <f t="shared" si="1"/>
        <v>40.382452193475807</v>
      </c>
      <c r="H24" s="13"/>
    </row>
    <row r="25" spans="1:9" ht="46.5" customHeight="1">
      <c r="A25" s="42" t="s">
        <v>81</v>
      </c>
      <c r="B25" s="30" t="s">
        <v>82</v>
      </c>
      <c r="C25" s="64">
        <f>C26+C28+C30+C29</f>
        <v>2672</v>
      </c>
      <c r="D25" s="73">
        <f>D26+D28+D30+D29</f>
        <v>11675.2</v>
      </c>
      <c r="E25" s="73">
        <f>E26+E28+E30+E29</f>
        <v>11675.2</v>
      </c>
      <c r="F25" s="73">
        <f t="shared" si="0"/>
        <v>100</v>
      </c>
      <c r="G25" s="73" t="s">
        <v>129</v>
      </c>
      <c r="H25" s="13"/>
    </row>
    <row r="26" spans="1:9" ht="54" customHeight="1">
      <c r="A26" s="42" t="s">
        <v>83</v>
      </c>
      <c r="B26" s="30" t="s">
        <v>84</v>
      </c>
      <c r="C26" s="64">
        <f>C27</f>
        <v>295.8</v>
      </c>
      <c r="D26" s="73">
        <f>D27</f>
        <v>286</v>
      </c>
      <c r="E26" s="73">
        <f>E27</f>
        <v>286</v>
      </c>
      <c r="F26" s="73">
        <f t="shared" si="0"/>
        <v>100</v>
      </c>
      <c r="G26" s="73">
        <f t="shared" si="1"/>
        <v>96.686950642325897</v>
      </c>
      <c r="H26" s="13"/>
    </row>
    <row r="27" spans="1:9" ht="54" customHeight="1">
      <c r="A27" s="42" t="s">
        <v>85</v>
      </c>
      <c r="B27" s="30" t="s">
        <v>86</v>
      </c>
      <c r="C27" s="66">
        <v>295.8</v>
      </c>
      <c r="D27" s="75">
        <v>286</v>
      </c>
      <c r="E27" s="75">
        <v>286</v>
      </c>
      <c r="F27" s="73">
        <f t="shared" si="0"/>
        <v>100</v>
      </c>
      <c r="G27" s="73">
        <f t="shared" si="1"/>
        <v>96.686950642325897</v>
      </c>
      <c r="H27" s="13"/>
    </row>
    <row r="28" spans="1:9" ht="25.5">
      <c r="A28" s="42" t="s">
        <v>87</v>
      </c>
      <c r="B28" s="30" t="s">
        <v>88</v>
      </c>
      <c r="C28" s="64">
        <v>534.1</v>
      </c>
      <c r="D28" s="73">
        <v>4408.3999999999996</v>
      </c>
      <c r="E28" s="73">
        <v>4408.3999999999996</v>
      </c>
      <c r="F28" s="73">
        <f t="shared" si="0"/>
        <v>100</v>
      </c>
      <c r="G28" s="73" t="s">
        <v>131</v>
      </c>
      <c r="H28" s="13"/>
    </row>
    <row r="29" spans="1:9" ht="66.75" customHeight="1">
      <c r="A29" s="42" t="s">
        <v>89</v>
      </c>
      <c r="B29" s="30" t="s">
        <v>90</v>
      </c>
      <c r="C29" s="64">
        <v>288.10000000000002</v>
      </c>
      <c r="D29" s="73">
        <v>347.5</v>
      </c>
      <c r="E29" s="73">
        <v>347.5</v>
      </c>
      <c r="F29" s="73">
        <f t="shared" si="0"/>
        <v>100</v>
      </c>
      <c r="G29" s="73">
        <f t="shared" si="1"/>
        <v>120.61784102742104</v>
      </c>
      <c r="H29" s="13"/>
    </row>
    <row r="30" spans="1:9">
      <c r="A30" s="42" t="s">
        <v>91</v>
      </c>
      <c r="B30" s="30" t="s">
        <v>92</v>
      </c>
      <c r="C30" s="64">
        <f>C31</f>
        <v>1554</v>
      </c>
      <c r="D30" s="73">
        <f>D31</f>
        <v>6633.3</v>
      </c>
      <c r="E30" s="73">
        <f>E31</f>
        <v>6633.3</v>
      </c>
      <c r="F30" s="73">
        <f t="shared" si="0"/>
        <v>100</v>
      </c>
      <c r="G30" s="73" t="s">
        <v>130</v>
      </c>
      <c r="H30" s="13"/>
    </row>
    <row r="31" spans="1:9" ht="38.25">
      <c r="A31" s="42" t="s">
        <v>93</v>
      </c>
      <c r="B31" s="30" t="s">
        <v>94</v>
      </c>
      <c r="C31" s="64">
        <v>1554</v>
      </c>
      <c r="D31" s="73">
        <v>6633.3</v>
      </c>
      <c r="E31" s="73">
        <v>6633.3</v>
      </c>
      <c r="F31" s="73">
        <f t="shared" si="0"/>
        <v>100</v>
      </c>
      <c r="G31" s="73" t="s">
        <v>130</v>
      </c>
      <c r="H31" s="13"/>
    </row>
    <row r="32" spans="1:9" hidden="1">
      <c r="A32" s="42" t="s">
        <v>95</v>
      </c>
      <c r="B32" s="30" t="s">
        <v>96</v>
      </c>
      <c r="C32" s="64">
        <v>0</v>
      </c>
      <c r="D32" s="45">
        <v>0</v>
      </c>
      <c r="E32" s="45">
        <v>0</v>
      </c>
      <c r="F32" s="51" t="e">
        <f t="shared" si="0"/>
        <v>#DIV/0!</v>
      </c>
      <c r="G32" s="51" t="e">
        <f t="shared" si="1"/>
        <v>#DIV/0!</v>
      </c>
      <c r="H32" s="13"/>
    </row>
    <row r="33" spans="1:8">
      <c r="A33" s="31" t="s">
        <v>3</v>
      </c>
      <c r="B33" s="32"/>
      <c r="C33" s="63">
        <f>C35+C40+C42+C46+C52+C50</f>
        <v>19335.600000000002</v>
      </c>
      <c r="D33" s="71">
        <f t="shared" ref="D33:E33" si="3">D35+D40+D42+D46+D52+D50</f>
        <v>32497.299999999996</v>
      </c>
      <c r="E33" s="71">
        <f t="shared" si="3"/>
        <v>26509.9</v>
      </c>
      <c r="F33" s="74">
        <f t="shared" si="0"/>
        <v>81.575700135088155</v>
      </c>
      <c r="G33" s="74">
        <f t="shared" si="1"/>
        <v>137.10409814021804</v>
      </c>
      <c r="H33" s="13"/>
    </row>
    <row r="34" spans="1:8">
      <c r="A34" s="48" t="s">
        <v>2</v>
      </c>
      <c r="B34" s="33"/>
      <c r="C34" s="63"/>
      <c r="D34" s="52"/>
      <c r="E34" s="52"/>
      <c r="F34" s="74"/>
      <c r="G34" s="74"/>
      <c r="H34" s="13"/>
    </row>
    <row r="35" spans="1:8">
      <c r="A35" s="48" t="s">
        <v>4</v>
      </c>
      <c r="B35" s="34" t="s">
        <v>5</v>
      </c>
      <c r="C35" s="64">
        <f>C36+C38+C39+C37</f>
        <v>6137.1</v>
      </c>
      <c r="D35" s="50">
        <f t="shared" ref="D35:E35" si="4">D36+D38+D39</f>
        <v>7306.2999999999993</v>
      </c>
      <c r="E35" s="50">
        <f t="shared" si="4"/>
        <v>6468.8</v>
      </c>
      <c r="F35" s="73">
        <f t="shared" si="0"/>
        <v>88.537289736255019</v>
      </c>
      <c r="G35" s="73">
        <f t="shared" si="1"/>
        <v>105.40483290153328</v>
      </c>
      <c r="H35" s="13"/>
    </row>
    <row r="36" spans="1:8" ht="51">
      <c r="A36" s="48" t="s">
        <v>6</v>
      </c>
      <c r="B36" s="35" t="s">
        <v>7</v>
      </c>
      <c r="C36" s="64">
        <v>5672.7</v>
      </c>
      <c r="D36" s="53">
        <v>6395.9</v>
      </c>
      <c r="E36" s="50">
        <v>6339.8</v>
      </c>
      <c r="F36" s="73">
        <f t="shared" si="0"/>
        <v>99.122875592176257</v>
      </c>
      <c r="G36" s="73">
        <f t="shared" si="1"/>
        <v>111.75983217868036</v>
      </c>
      <c r="H36" s="13"/>
    </row>
    <row r="37" spans="1:8" s="12" customFormat="1" ht="28.5" customHeight="1">
      <c r="A37" s="48" t="s">
        <v>110</v>
      </c>
      <c r="B37" s="49" t="s">
        <v>111</v>
      </c>
      <c r="C37" s="64">
        <v>374.6</v>
      </c>
      <c r="D37" s="53">
        <v>0</v>
      </c>
      <c r="E37" s="50">
        <v>0</v>
      </c>
      <c r="F37" s="73">
        <v>0</v>
      </c>
      <c r="G37" s="73">
        <f t="shared" si="1"/>
        <v>0</v>
      </c>
      <c r="H37" s="13"/>
    </row>
    <row r="38" spans="1:8" ht="12.75" hidden="1" customHeight="1">
      <c r="A38" s="48" t="s">
        <v>8</v>
      </c>
      <c r="B38" s="34" t="s">
        <v>9</v>
      </c>
      <c r="C38" s="64">
        <v>0</v>
      </c>
      <c r="D38" s="53">
        <v>0</v>
      </c>
      <c r="E38" s="50">
        <v>0</v>
      </c>
      <c r="F38" s="73" t="e">
        <f t="shared" si="0"/>
        <v>#DIV/0!</v>
      </c>
      <c r="G38" s="73" t="e">
        <f t="shared" si="1"/>
        <v>#DIV/0!</v>
      </c>
      <c r="H38" s="13"/>
    </row>
    <row r="39" spans="1:8" ht="25.5">
      <c r="A39" s="48" t="s">
        <v>10</v>
      </c>
      <c r="B39" s="34" t="s">
        <v>11</v>
      </c>
      <c r="C39" s="64">
        <v>89.8</v>
      </c>
      <c r="D39" s="56">
        <v>910.4</v>
      </c>
      <c r="E39" s="50">
        <v>129</v>
      </c>
      <c r="F39" s="73">
        <f t="shared" si="0"/>
        <v>14.169595782073813</v>
      </c>
      <c r="G39" s="73">
        <f t="shared" si="1"/>
        <v>143.65256124721603</v>
      </c>
      <c r="H39" s="13"/>
    </row>
    <row r="40" spans="1:8">
      <c r="A40" s="48" t="s">
        <v>12</v>
      </c>
      <c r="B40" s="34" t="s">
        <v>13</v>
      </c>
      <c r="C40" s="64">
        <f t="shared" ref="C40:E40" si="5">C41</f>
        <v>288.10000000000002</v>
      </c>
      <c r="D40" s="50">
        <f t="shared" si="5"/>
        <v>347.5</v>
      </c>
      <c r="E40" s="50">
        <f t="shared" si="5"/>
        <v>347.5</v>
      </c>
      <c r="F40" s="73">
        <f t="shared" si="0"/>
        <v>100</v>
      </c>
      <c r="G40" s="73">
        <f t="shared" si="1"/>
        <v>120.61784102742104</v>
      </c>
      <c r="H40" s="13"/>
    </row>
    <row r="41" spans="1:8" ht="29.25" customHeight="1">
      <c r="A41" s="48" t="s">
        <v>14</v>
      </c>
      <c r="B41" s="34" t="s">
        <v>15</v>
      </c>
      <c r="C41" s="64">
        <v>288.10000000000002</v>
      </c>
      <c r="D41" s="50">
        <v>347.5</v>
      </c>
      <c r="E41" s="50">
        <v>347.5</v>
      </c>
      <c r="F41" s="73">
        <f t="shared" si="0"/>
        <v>100</v>
      </c>
      <c r="G41" s="73">
        <f t="shared" si="1"/>
        <v>120.61784102742104</v>
      </c>
      <c r="H41" s="13"/>
    </row>
    <row r="42" spans="1:8">
      <c r="A42" s="48" t="s">
        <v>16</v>
      </c>
      <c r="B42" s="34" t="s">
        <v>17</v>
      </c>
      <c r="C42" s="64">
        <f>C44+C45+C43</f>
        <v>6245.9</v>
      </c>
      <c r="D42" s="50">
        <f t="shared" ref="D42:E42" si="6">D44+D45+D43</f>
        <v>10036.299999999999</v>
      </c>
      <c r="E42" s="50">
        <f t="shared" si="6"/>
        <v>5869.4</v>
      </c>
      <c r="F42" s="73">
        <f t="shared" si="0"/>
        <v>58.481711387662784</v>
      </c>
      <c r="G42" s="73">
        <f t="shared" si="1"/>
        <v>93.97204566195424</v>
      </c>
      <c r="H42" s="13"/>
    </row>
    <row r="43" spans="1:8" s="12" customFormat="1" ht="25.5">
      <c r="A43" s="48" t="s">
        <v>118</v>
      </c>
      <c r="B43" s="49" t="s">
        <v>117</v>
      </c>
      <c r="C43" s="64">
        <v>0</v>
      </c>
      <c r="D43" s="50">
        <v>209</v>
      </c>
      <c r="E43" s="50">
        <v>209</v>
      </c>
      <c r="F43" s="73">
        <f t="shared" si="0"/>
        <v>100</v>
      </c>
      <c r="G43" s="73">
        <v>0</v>
      </c>
      <c r="H43" s="13"/>
    </row>
    <row r="44" spans="1:8" ht="25.5">
      <c r="A44" s="48" t="s">
        <v>18</v>
      </c>
      <c r="B44" s="34" t="s">
        <v>19</v>
      </c>
      <c r="C44" s="64">
        <v>3702.5</v>
      </c>
      <c r="D44" s="50">
        <v>9822.2999999999993</v>
      </c>
      <c r="E44" s="50">
        <v>5655.4</v>
      </c>
      <c r="F44" s="73">
        <f t="shared" si="0"/>
        <v>57.577145882328985</v>
      </c>
      <c r="G44" s="73">
        <f t="shared" si="1"/>
        <v>152.74544226873732</v>
      </c>
      <c r="H44" s="13"/>
    </row>
    <row r="45" spans="1:8" ht="25.5">
      <c r="A45" s="48" t="s">
        <v>20</v>
      </c>
      <c r="B45" s="34" t="s">
        <v>21</v>
      </c>
      <c r="C45" s="64">
        <v>2543.4</v>
      </c>
      <c r="D45" s="50">
        <v>5</v>
      </c>
      <c r="E45" s="50">
        <v>5</v>
      </c>
      <c r="F45" s="73">
        <f t="shared" si="0"/>
        <v>100</v>
      </c>
      <c r="G45" s="73">
        <f t="shared" si="1"/>
        <v>0.19658724541951719</v>
      </c>
      <c r="H45" s="13"/>
    </row>
    <row r="46" spans="1:8" ht="19.5" customHeight="1">
      <c r="A46" s="48" t="s">
        <v>22</v>
      </c>
      <c r="B46" s="34" t="s">
        <v>23</v>
      </c>
      <c r="C46" s="64">
        <f>C47+C49+C48</f>
        <v>1262.6000000000001</v>
      </c>
      <c r="D46" s="50">
        <f>D47+D49+D48</f>
        <v>6728.3</v>
      </c>
      <c r="E46" s="50">
        <f>E47+E49+E48</f>
        <v>5745.3</v>
      </c>
      <c r="F46" s="73">
        <f t="shared" si="0"/>
        <v>85.390068813816271</v>
      </c>
      <c r="G46" s="73" t="s">
        <v>126</v>
      </c>
      <c r="H46" s="13"/>
    </row>
    <row r="47" spans="1:8">
      <c r="A47" s="48" t="s">
        <v>24</v>
      </c>
      <c r="B47" s="34" t="s">
        <v>25</v>
      </c>
      <c r="C47" s="64">
        <v>6.7</v>
      </c>
      <c r="D47" s="50">
        <v>7</v>
      </c>
      <c r="E47" s="50">
        <v>6.2</v>
      </c>
      <c r="F47" s="73">
        <f t="shared" si="0"/>
        <v>88.571428571428584</v>
      </c>
      <c r="G47" s="73">
        <f t="shared" si="1"/>
        <v>92.537313432835816</v>
      </c>
      <c r="H47" s="13"/>
    </row>
    <row r="48" spans="1:8" s="12" customFormat="1">
      <c r="A48" s="48" t="s">
        <v>108</v>
      </c>
      <c r="B48" s="34" t="s">
        <v>109</v>
      </c>
      <c r="C48" s="64">
        <v>0</v>
      </c>
      <c r="D48" s="50">
        <v>5524.6</v>
      </c>
      <c r="E48" s="50">
        <v>4613.1000000000004</v>
      </c>
      <c r="F48" s="73">
        <f t="shared" si="0"/>
        <v>83.50106795062085</v>
      </c>
      <c r="G48" s="73">
        <v>0</v>
      </c>
      <c r="H48" s="13"/>
    </row>
    <row r="49" spans="1:8">
      <c r="A49" s="48" t="s">
        <v>26</v>
      </c>
      <c r="B49" s="34" t="s">
        <v>27</v>
      </c>
      <c r="C49" s="64">
        <v>1255.9000000000001</v>
      </c>
      <c r="D49" s="50">
        <v>1196.7</v>
      </c>
      <c r="E49" s="50">
        <v>1126</v>
      </c>
      <c r="F49" s="73">
        <f t="shared" si="0"/>
        <v>94.092086571404693</v>
      </c>
      <c r="G49" s="73">
        <f t="shared" si="1"/>
        <v>89.656819810494454</v>
      </c>
      <c r="H49" s="13"/>
    </row>
    <row r="50" spans="1:8" s="9" customFormat="1">
      <c r="A50" s="48" t="s">
        <v>97</v>
      </c>
      <c r="B50" s="34" t="s">
        <v>99</v>
      </c>
      <c r="C50" s="64">
        <f>C51</f>
        <v>11.2</v>
      </c>
      <c r="D50" s="50">
        <v>0</v>
      </c>
      <c r="E50" s="50">
        <v>0</v>
      </c>
      <c r="F50" s="73">
        <v>0</v>
      </c>
      <c r="G50" s="73">
        <f t="shared" si="1"/>
        <v>0</v>
      </c>
      <c r="H50" s="13"/>
    </row>
    <row r="51" spans="1:8" s="9" customFormat="1" ht="42" customHeight="1">
      <c r="A51" s="48" t="s">
        <v>98</v>
      </c>
      <c r="B51" s="34" t="s">
        <v>100</v>
      </c>
      <c r="C51" s="64">
        <v>11.2</v>
      </c>
      <c r="D51" s="50">
        <v>0</v>
      </c>
      <c r="E51" s="50">
        <v>0</v>
      </c>
      <c r="F51" s="73">
        <v>0</v>
      </c>
      <c r="G51" s="73">
        <f t="shared" si="1"/>
        <v>0</v>
      </c>
      <c r="H51" s="13"/>
    </row>
    <row r="52" spans="1:8">
      <c r="A52" s="48" t="s">
        <v>50</v>
      </c>
      <c r="B52" s="34" t="s">
        <v>28</v>
      </c>
      <c r="C52" s="64">
        <f t="shared" ref="C52:E52" si="7">C53</f>
        <v>5390.7</v>
      </c>
      <c r="D52" s="50">
        <f t="shared" si="7"/>
        <v>8078.9</v>
      </c>
      <c r="E52" s="50">
        <f t="shared" si="7"/>
        <v>8078.9</v>
      </c>
      <c r="F52" s="73">
        <f t="shared" si="0"/>
        <v>100</v>
      </c>
      <c r="G52" s="73">
        <f t="shared" si="1"/>
        <v>149.86736416420874</v>
      </c>
      <c r="H52" s="13"/>
    </row>
    <row r="53" spans="1:8" ht="15" customHeight="1">
      <c r="A53" s="48" t="s">
        <v>29</v>
      </c>
      <c r="B53" s="34" t="s">
        <v>30</v>
      </c>
      <c r="C53" s="64">
        <v>5390.7</v>
      </c>
      <c r="D53" s="50">
        <v>8078.9</v>
      </c>
      <c r="E53" s="50">
        <v>8078.9</v>
      </c>
      <c r="F53" s="73">
        <f t="shared" si="0"/>
        <v>100</v>
      </c>
      <c r="G53" s="73">
        <f t="shared" si="1"/>
        <v>149.86736416420874</v>
      </c>
      <c r="H53" s="13"/>
    </row>
    <row r="54" spans="1:8" ht="25.5">
      <c r="A54" s="21" t="s">
        <v>31</v>
      </c>
      <c r="B54" s="32"/>
      <c r="C54" s="64">
        <f>C5-C33</f>
        <v>469.59999999999854</v>
      </c>
      <c r="D54" s="50">
        <f>D5-D33</f>
        <v>-2513.4999999999927</v>
      </c>
      <c r="E54" s="50">
        <f>E5-E33</f>
        <v>5653.0000000000036</v>
      </c>
      <c r="F54" s="54"/>
      <c r="G54" s="54"/>
    </row>
    <row r="55" spans="1:8" ht="25.5">
      <c r="A55" s="31" t="s">
        <v>32</v>
      </c>
      <c r="B55" s="36"/>
      <c r="C55" s="65">
        <f t="shared" ref="C55" si="8">C57</f>
        <v>-469.60000000000218</v>
      </c>
      <c r="D55" s="51">
        <f t="shared" ref="D55:E55" si="9">D57</f>
        <v>2513.5</v>
      </c>
      <c r="E55" s="47">
        <f t="shared" si="9"/>
        <v>-5653</v>
      </c>
      <c r="F55" s="55"/>
      <c r="G55" s="55"/>
    </row>
    <row r="56" spans="1:8">
      <c r="A56" s="48" t="s">
        <v>2</v>
      </c>
      <c r="B56" s="32"/>
      <c r="C56" s="64"/>
      <c r="D56" s="50"/>
      <c r="E56" s="50"/>
      <c r="F56" s="54"/>
      <c r="G56" s="54"/>
    </row>
    <row r="57" spans="1:8" ht="27" customHeight="1">
      <c r="A57" s="48" t="s">
        <v>33</v>
      </c>
      <c r="B57" s="32" t="s">
        <v>34</v>
      </c>
      <c r="C57" s="64">
        <f t="shared" ref="C57" si="10">C58+C59</f>
        <v>-469.60000000000218</v>
      </c>
      <c r="D57" s="50">
        <f t="shared" ref="D57:E57" si="11">D58+D59</f>
        <v>2513.5</v>
      </c>
      <c r="E57" s="50">
        <f t="shared" si="11"/>
        <v>-5653</v>
      </c>
      <c r="F57" s="54"/>
      <c r="G57" s="54"/>
    </row>
    <row r="58" spans="1:8" ht="28.5" customHeight="1">
      <c r="A58" s="48" t="s">
        <v>35</v>
      </c>
      <c r="B58" s="32" t="s">
        <v>36</v>
      </c>
      <c r="C58" s="64">
        <v>-21260.9</v>
      </c>
      <c r="D58" s="50">
        <v>-29983.8</v>
      </c>
      <c r="E58" s="50">
        <v>-32495</v>
      </c>
      <c r="F58" s="54"/>
      <c r="G58" s="54"/>
    </row>
    <row r="59" spans="1:8" ht="27.75" customHeight="1">
      <c r="A59" s="48" t="s">
        <v>37</v>
      </c>
      <c r="B59" s="32" t="s">
        <v>38</v>
      </c>
      <c r="C59" s="64">
        <v>20791.3</v>
      </c>
      <c r="D59" s="50">
        <v>32497.3</v>
      </c>
      <c r="E59" s="50">
        <v>26842</v>
      </c>
      <c r="F59" s="54"/>
      <c r="G59" s="54"/>
    </row>
    <row r="60" spans="1:8">
      <c r="A60" s="22"/>
      <c r="B60" s="22"/>
      <c r="C60" s="22"/>
      <c r="D60" s="22"/>
      <c r="E60" s="22"/>
      <c r="F60" s="22"/>
      <c r="G60" s="22"/>
    </row>
    <row r="61" spans="1:8">
      <c r="A61" s="22"/>
      <c r="B61" s="22"/>
      <c r="C61" s="22"/>
      <c r="D61" s="22"/>
      <c r="E61" s="22"/>
      <c r="F61" s="22"/>
      <c r="G61" s="22"/>
    </row>
    <row r="62" spans="1:8">
      <c r="A62" s="22"/>
      <c r="B62" s="22"/>
      <c r="C62" s="22"/>
      <c r="D62" s="22"/>
      <c r="E62" s="22"/>
      <c r="F62" s="22"/>
      <c r="G62" s="22"/>
    </row>
    <row r="63" spans="1:8" ht="14.25">
      <c r="A63" s="57" t="s">
        <v>48</v>
      </c>
      <c r="B63" s="57"/>
      <c r="C63" s="57"/>
      <c r="D63" s="57"/>
      <c r="E63" s="57"/>
      <c r="F63" s="57"/>
      <c r="G63" s="57"/>
    </row>
    <row r="64" spans="1:8">
      <c r="A64" s="22"/>
      <c r="B64" s="22"/>
      <c r="C64" s="22"/>
      <c r="D64" s="22"/>
      <c r="E64" s="22"/>
      <c r="F64" s="22"/>
      <c r="G64" s="22"/>
    </row>
  </sheetData>
  <mergeCells count="2">
    <mergeCell ref="A63:G63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E5" sqref="E5"/>
    </sheetView>
  </sheetViews>
  <sheetFormatPr defaultRowHeight="15"/>
  <cols>
    <col min="1" max="1" width="22.28515625" style="1" customWidth="1"/>
    <col min="2" max="2" width="15.7109375" style="1" customWidth="1"/>
    <col min="3" max="3" width="14" style="1" customWidth="1"/>
    <col min="4" max="4" width="17.42578125" style="1" customWidth="1"/>
    <col min="5" max="5" width="14.42578125" style="1" customWidth="1"/>
    <col min="6" max="6" width="11.7109375" style="1" customWidth="1"/>
    <col min="7" max="7" width="13.28515625" style="1" customWidth="1"/>
    <col min="8" max="16384" width="9.140625" style="1"/>
  </cols>
  <sheetData>
    <row r="1" spans="1:8">
      <c r="A1" s="6"/>
      <c r="B1" s="6"/>
      <c r="C1" s="6"/>
      <c r="D1" s="6"/>
      <c r="E1" s="6"/>
      <c r="F1" s="6"/>
      <c r="G1" s="6"/>
      <c r="H1" s="6"/>
    </row>
    <row r="2" spans="1:8" ht="96" customHeight="1">
      <c r="A2" s="60" t="s">
        <v>119</v>
      </c>
      <c r="B2" s="57"/>
      <c r="C2" s="57"/>
      <c r="D2" s="57"/>
      <c r="E2" s="57"/>
      <c r="F2" s="57"/>
      <c r="G2" s="57"/>
      <c r="H2" s="6"/>
    </row>
    <row r="3" spans="1:8">
      <c r="A3" s="15"/>
      <c r="B3" s="15"/>
      <c r="C3" s="15"/>
      <c r="D3" s="15"/>
      <c r="E3" s="15"/>
      <c r="F3" s="15"/>
      <c r="G3" s="16"/>
      <c r="H3" s="6"/>
    </row>
    <row r="4" spans="1:8" ht="90" customHeight="1">
      <c r="A4" s="37" t="s">
        <v>39</v>
      </c>
      <c r="B4" s="37" t="s">
        <v>40</v>
      </c>
      <c r="C4" s="62" t="s">
        <v>122</v>
      </c>
      <c r="D4" s="62" t="s">
        <v>120</v>
      </c>
      <c r="E4" s="62" t="s">
        <v>121</v>
      </c>
      <c r="F4" s="37" t="s">
        <v>105</v>
      </c>
      <c r="G4" s="37" t="s">
        <v>104</v>
      </c>
      <c r="H4" s="6"/>
    </row>
    <row r="5" spans="1:8" ht="78" customHeight="1">
      <c r="A5" s="38" t="s">
        <v>41</v>
      </c>
      <c r="B5" s="69">
        <v>7</v>
      </c>
      <c r="C5" s="67">
        <v>3978.6</v>
      </c>
      <c r="D5" s="70">
        <v>4057.3</v>
      </c>
      <c r="E5" s="70">
        <v>4056.9</v>
      </c>
      <c r="F5" s="70">
        <f>E5/D5*100</f>
        <v>99.990141226924308</v>
      </c>
      <c r="G5" s="70">
        <f>E5/C5*100</f>
        <v>101.96802895490877</v>
      </c>
      <c r="H5" s="6"/>
    </row>
    <row r="6" spans="1:8" ht="61.5" customHeight="1">
      <c r="A6" s="39" t="s">
        <v>42</v>
      </c>
      <c r="B6" s="69">
        <v>4.4000000000000004</v>
      </c>
      <c r="C6" s="67">
        <v>2134.1</v>
      </c>
      <c r="D6" s="70">
        <v>2750.4</v>
      </c>
      <c r="E6" s="70">
        <v>2750.4</v>
      </c>
      <c r="F6" s="70">
        <f>E6/D6*100</f>
        <v>100</v>
      </c>
      <c r="G6" s="70">
        <f>E6/C6*100</f>
        <v>128.87868422285743</v>
      </c>
      <c r="H6" s="6"/>
    </row>
    <row r="7" spans="1:8">
      <c r="A7" s="15"/>
      <c r="B7" s="15"/>
      <c r="C7" s="15"/>
      <c r="D7" s="15"/>
      <c r="E7" s="15"/>
      <c r="F7" s="15"/>
      <c r="G7" s="15"/>
      <c r="H7" s="6"/>
    </row>
    <row r="8" spans="1:8">
      <c r="A8" s="15"/>
      <c r="B8" s="15"/>
      <c r="C8" s="15"/>
      <c r="D8" s="15"/>
      <c r="E8" s="15"/>
      <c r="F8" s="15"/>
      <c r="G8" s="15"/>
      <c r="H8" s="6"/>
    </row>
    <row r="9" spans="1:8">
      <c r="A9" s="15"/>
      <c r="B9" s="15"/>
      <c r="C9" s="15"/>
      <c r="D9" s="15"/>
      <c r="E9" s="15"/>
      <c r="F9" s="15"/>
      <c r="G9" s="15"/>
      <c r="H9" s="6"/>
    </row>
    <row r="10" spans="1:8">
      <c r="A10" s="57" t="s">
        <v>44</v>
      </c>
      <c r="B10" s="57"/>
      <c r="C10" s="57"/>
      <c r="D10" s="57"/>
      <c r="E10" s="57"/>
      <c r="F10" s="57"/>
      <c r="G10" s="57"/>
      <c r="H10" s="6"/>
    </row>
    <row r="11" spans="1:8">
      <c r="A11" s="15"/>
      <c r="B11" s="15"/>
      <c r="C11" s="15"/>
      <c r="D11" s="15"/>
      <c r="E11" s="15"/>
      <c r="F11" s="15"/>
      <c r="G11" s="15"/>
      <c r="H11" s="6"/>
    </row>
    <row r="12" spans="1:8">
      <c r="A12" s="15"/>
      <c r="B12" s="15"/>
      <c r="C12" s="15"/>
      <c r="D12" s="15"/>
      <c r="E12" s="15"/>
      <c r="F12" s="15"/>
      <c r="G12" s="15"/>
      <c r="H12" s="6"/>
    </row>
    <row r="13" spans="1:8">
      <c r="A13" s="15"/>
      <c r="B13" s="15"/>
      <c r="C13" s="15"/>
      <c r="D13" s="15"/>
      <c r="E13" s="15"/>
      <c r="F13" s="15"/>
      <c r="G13" s="15"/>
    </row>
    <row r="14" spans="1:8">
      <c r="A14" s="4"/>
      <c r="B14" s="4"/>
      <c r="C14" s="4"/>
      <c r="D14" s="4"/>
      <c r="E14" s="4"/>
      <c r="F14" s="4"/>
      <c r="G14" s="4"/>
    </row>
    <row r="15" spans="1:8">
      <c r="A15" s="4"/>
      <c r="B15" s="4"/>
      <c r="C15" s="4"/>
      <c r="D15" s="4"/>
      <c r="E15" s="4"/>
      <c r="F15" s="4"/>
      <c r="G15" s="4"/>
    </row>
    <row r="16" spans="1:8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  <row r="18" spans="1:7">
      <c r="A18" s="4"/>
      <c r="B18" s="4"/>
      <c r="C18" s="4"/>
      <c r="D18" s="4"/>
      <c r="E18" s="4"/>
      <c r="F18" s="4"/>
      <c r="G18" s="4"/>
    </row>
    <row r="19" spans="1:7">
      <c r="A19" s="4"/>
      <c r="B19" s="4"/>
      <c r="C19" s="4"/>
      <c r="D19" s="4"/>
      <c r="E19" s="4"/>
      <c r="F19" s="4"/>
      <c r="G19" s="4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7"/>
  <sheetViews>
    <sheetView tabSelected="1" topLeftCell="A10" workbookViewId="0">
      <selection activeCell="B4" sqref="B4"/>
    </sheetView>
  </sheetViews>
  <sheetFormatPr defaultRowHeight="15"/>
  <cols>
    <col min="1" max="1" width="36.42578125" style="1" customWidth="1"/>
    <col min="2" max="2" width="15.42578125" style="1" customWidth="1"/>
    <col min="3" max="3" width="17.42578125" style="1" customWidth="1"/>
    <col min="4" max="4" width="14.5703125" style="1" customWidth="1"/>
    <col min="5" max="5" width="14.28515625" style="1" customWidth="1"/>
    <col min="6" max="6" width="18" style="1" customWidth="1"/>
    <col min="7" max="16384" width="9.140625" style="1"/>
  </cols>
  <sheetData>
    <row r="1" spans="1:7">
      <c r="A1" s="6"/>
      <c r="B1" s="6"/>
      <c r="C1" s="6"/>
      <c r="D1" s="6"/>
      <c r="E1" s="6"/>
      <c r="F1" s="6"/>
    </row>
    <row r="2" spans="1:7" ht="96" customHeight="1">
      <c r="A2" s="60" t="s">
        <v>123</v>
      </c>
      <c r="B2" s="57"/>
      <c r="C2" s="57"/>
      <c r="D2" s="57"/>
      <c r="E2" s="57"/>
      <c r="F2" s="57"/>
    </row>
    <row r="3" spans="1:7">
      <c r="A3" s="15"/>
      <c r="B3" s="15"/>
      <c r="C3" s="15"/>
      <c r="D3" s="15"/>
      <c r="E3" s="15"/>
      <c r="F3" s="16"/>
    </row>
    <row r="4" spans="1:7" ht="83.25" customHeight="1">
      <c r="A4" s="17" t="s">
        <v>45</v>
      </c>
      <c r="B4" s="61" t="s">
        <v>122</v>
      </c>
      <c r="C4" s="61" t="s">
        <v>120</v>
      </c>
      <c r="D4" s="61" t="s">
        <v>121</v>
      </c>
      <c r="E4" s="18" t="s">
        <v>105</v>
      </c>
      <c r="F4" s="18" t="s">
        <v>104</v>
      </c>
    </row>
    <row r="5" spans="1:7" s="3" customFormat="1" ht="75.75" customHeight="1">
      <c r="A5" s="40" t="s">
        <v>51</v>
      </c>
      <c r="B5" s="75">
        <v>2</v>
      </c>
      <c r="C5" s="75">
        <v>13.2</v>
      </c>
      <c r="D5" s="75">
        <v>13.2</v>
      </c>
      <c r="E5" s="75">
        <f t="shared" ref="E5:E11" si="0">D5/C5*100</f>
        <v>100</v>
      </c>
      <c r="F5" s="75" t="s">
        <v>125</v>
      </c>
    </row>
    <row r="6" spans="1:7" s="4" customFormat="1" ht="74.25" customHeight="1">
      <c r="A6" s="41" t="s">
        <v>52</v>
      </c>
      <c r="B6" s="75">
        <v>2</v>
      </c>
      <c r="C6" s="75">
        <v>2</v>
      </c>
      <c r="D6" s="75">
        <v>2</v>
      </c>
      <c r="E6" s="75">
        <f t="shared" si="0"/>
        <v>100</v>
      </c>
      <c r="F6" s="75">
        <f t="shared" ref="F6:F7" si="1">D6/B6*100</f>
        <v>100</v>
      </c>
    </row>
    <row r="7" spans="1:7" ht="82.5" customHeight="1">
      <c r="A7" s="10" t="s">
        <v>101</v>
      </c>
      <c r="B7" s="75">
        <v>3702.5</v>
      </c>
      <c r="C7" s="75">
        <v>9822.2999999999993</v>
      </c>
      <c r="D7" s="75">
        <v>5655.4</v>
      </c>
      <c r="E7" s="75">
        <f t="shared" si="0"/>
        <v>57.577145882328985</v>
      </c>
      <c r="F7" s="75">
        <f t="shared" si="1"/>
        <v>152.74544226873732</v>
      </c>
      <c r="G7" s="44"/>
    </row>
    <row r="8" spans="1:7" ht="72" customHeight="1">
      <c r="A8" s="11" t="s">
        <v>49</v>
      </c>
      <c r="B8" s="75">
        <v>1255.9000000000001</v>
      </c>
      <c r="C8" s="75">
        <v>1196.7</v>
      </c>
      <c r="D8" s="75">
        <v>1126</v>
      </c>
      <c r="E8" s="75">
        <f t="shared" si="0"/>
        <v>94.092086571404693</v>
      </c>
      <c r="F8" s="75">
        <f t="shared" ref="F8:F11" si="2">D8/B8*100</f>
        <v>89.656819810494454</v>
      </c>
      <c r="G8" s="44"/>
    </row>
    <row r="9" spans="1:7" s="8" customFormat="1" ht="61.5" customHeight="1">
      <c r="A9" s="11" t="s">
        <v>102</v>
      </c>
      <c r="B9" s="75">
        <v>5390.7</v>
      </c>
      <c r="C9" s="75">
        <v>8078.9</v>
      </c>
      <c r="D9" s="75">
        <v>8078.9</v>
      </c>
      <c r="E9" s="75">
        <f t="shared" si="0"/>
        <v>100</v>
      </c>
      <c r="F9" s="75">
        <f t="shared" si="2"/>
        <v>149.86736416420874</v>
      </c>
      <c r="G9" s="44"/>
    </row>
    <row r="10" spans="1:7" s="68" customFormat="1" ht="78.75" customHeight="1">
      <c r="A10" s="11" t="s">
        <v>124</v>
      </c>
      <c r="B10" s="75">
        <v>0</v>
      </c>
      <c r="C10" s="75">
        <v>209</v>
      </c>
      <c r="D10" s="75">
        <v>209</v>
      </c>
      <c r="E10" s="75">
        <f t="shared" si="0"/>
        <v>100</v>
      </c>
      <c r="F10" s="75">
        <v>0</v>
      </c>
      <c r="G10" s="44"/>
    </row>
    <row r="11" spans="1:7" ht="27.75" customHeight="1">
      <c r="A11" s="19" t="s">
        <v>46</v>
      </c>
      <c r="B11" s="72">
        <f>SUM(B5:B10)</f>
        <v>10353.099999999999</v>
      </c>
      <c r="C11" s="72">
        <f>SUM(C5:C10)</f>
        <v>19322.099999999999</v>
      </c>
      <c r="D11" s="72">
        <f>SUM(D5:D10)</f>
        <v>15084.5</v>
      </c>
      <c r="E11" s="72">
        <f t="shared" si="0"/>
        <v>78.068636431857826</v>
      </c>
      <c r="F11" s="72">
        <f t="shared" si="2"/>
        <v>145.700321642793</v>
      </c>
      <c r="G11" s="44"/>
    </row>
    <row r="12" spans="1:7">
      <c r="A12" s="15"/>
      <c r="B12" s="20"/>
      <c r="C12" s="15"/>
      <c r="D12" s="15"/>
      <c r="E12" s="15"/>
      <c r="F12" s="15"/>
      <c r="G12" s="44"/>
    </row>
    <row r="13" spans="1:7">
      <c r="A13" s="15"/>
      <c r="B13" s="15"/>
      <c r="C13" s="15"/>
      <c r="D13" s="15"/>
      <c r="E13" s="15"/>
      <c r="F13" s="15"/>
    </row>
    <row r="14" spans="1:7">
      <c r="A14" s="15"/>
      <c r="B14" s="15"/>
      <c r="C14" s="15"/>
      <c r="D14" s="15"/>
      <c r="E14" s="15"/>
      <c r="F14" s="15"/>
    </row>
    <row r="15" spans="1:7">
      <c r="A15" s="57" t="s">
        <v>47</v>
      </c>
      <c r="B15" s="57"/>
      <c r="C15" s="57"/>
      <c r="D15" s="57"/>
      <c r="E15" s="57"/>
      <c r="F15" s="57"/>
    </row>
    <row r="16" spans="1:7">
      <c r="A16" s="15"/>
      <c r="B16" s="15"/>
      <c r="C16" s="15"/>
      <c r="D16" s="15"/>
      <c r="E16" s="15"/>
      <c r="F16" s="15"/>
    </row>
    <row r="17" spans="1:6">
      <c r="A17" s="15"/>
      <c r="B17" s="15"/>
      <c r="C17" s="15"/>
      <c r="D17" s="15"/>
      <c r="E17" s="15"/>
      <c r="F17" s="15"/>
    </row>
  </sheetData>
  <mergeCells count="2">
    <mergeCell ref="A2:F2"/>
    <mergeCell ref="A15:F15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2024-10-22T12:39:45Z</cp:lastPrinted>
  <dcterms:created xsi:type="dcterms:W3CDTF">2017-04-17T10:25:39Z</dcterms:created>
  <dcterms:modified xsi:type="dcterms:W3CDTF">2025-01-30T06:56:12Z</dcterms:modified>
</cp:coreProperties>
</file>