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85" yWindow="-60" windowWidth="14445" windowHeight="1246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1'!$D$21</definedName>
  </definedNames>
  <calcPr calcId="125725"/>
</workbook>
</file>

<file path=xl/calcChain.xml><?xml version="1.0" encoding="utf-8"?>
<calcChain xmlns="http://schemas.openxmlformats.org/spreadsheetml/2006/main">
  <c r="F9" i="3"/>
  <c r="E6"/>
  <c r="E7"/>
  <c r="E8"/>
  <c r="E9"/>
  <c r="E10"/>
  <c r="E11"/>
  <c r="G37" i="1"/>
  <c r="G38"/>
  <c r="G40"/>
  <c r="G41"/>
  <c r="G42"/>
  <c r="G43"/>
  <c r="G45"/>
  <c r="G46"/>
  <c r="G47"/>
  <c r="G49"/>
  <c r="G50"/>
  <c r="G51"/>
  <c r="G7"/>
  <c r="G8"/>
  <c r="G9"/>
  <c r="G10"/>
  <c r="G11"/>
  <c r="G12"/>
  <c r="G15"/>
  <c r="G17"/>
  <c r="G18"/>
  <c r="G19"/>
  <c r="G20"/>
  <c r="G21"/>
  <c r="G22"/>
  <c r="G23"/>
  <c r="G24"/>
  <c r="G26"/>
  <c r="G27"/>
  <c r="G28"/>
  <c r="G29"/>
  <c r="G31"/>
  <c r="F54"/>
  <c r="F55"/>
  <c r="F38"/>
  <c r="F39"/>
  <c r="F40"/>
  <c r="F41"/>
  <c r="F42"/>
  <c r="F43"/>
  <c r="F44"/>
  <c r="F45"/>
  <c r="F46"/>
  <c r="F47"/>
  <c r="F48"/>
  <c r="F49"/>
  <c r="F52"/>
  <c r="F53"/>
  <c r="F7"/>
  <c r="F8"/>
  <c r="F9"/>
  <c r="F10"/>
  <c r="F11"/>
  <c r="F12"/>
  <c r="F13"/>
  <c r="F14"/>
  <c r="F15"/>
  <c r="F16"/>
  <c r="F18"/>
  <c r="F19"/>
  <c r="F21"/>
  <c r="F22"/>
  <c r="F23"/>
  <c r="F24"/>
  <c r="F25"/>
  <c r="F26"/>
  <c r="F27"/>
  <c r="F28"/>
  <c r="F29"/>
  <c r="F30"/>
  <c r="F31"/>
  <c r="F32"/>
  <c r="F33"/>
  <c r="D25"/>
  <c r="D7"/>
  <c r="D18"/>
  <c r="C46"/>
  <c r="E46"/>
  <c r="D46"/>
  <c r="E8"/>
  <c r="C25"/>
  <c r="C26"/>
  <c r="C13"/>
  <c r="C11"/>
  <c r="C8"/>
  <c r="C7"/>
  <c r="E13"/>
  <c r="D13"/>
  <c r="E11"/>
  <c r="D11"/>
  <c r="D8"/>
  <c r="E26"/>
  <c r="D26"/>
  <c r="E32"/>
  <c r="D32"/>
  <c r="E25"/>
  <c r="B11" i="3"/>
  <c r="C59" i="1"/>
  <c r="C57"/>
  <c r="C54"/>
  <c r="C52"/>
  <c r="C50"/>
  <c r="C43"/>
  <c r="C41"/>
  <c r="C37"/>
  <c r="D11" i="3"/>
  <c r="C11"/>
  <c r="E5"/>
  <c r="C5" i="1" l="1"/>
  <c r="E7"/>
  <c r="C35"/>
  <c r="D54"/>
  <c r="E54"/>
  <c r="D52"/>
  <c r="E52"/>
  <c r="D43"/>
  <c r="E43"/>
  <c r="D41"/>
  <c r="E41"/>
  <c r="D37"/>
  <c r="E37"/>
  <c r="F37" l="1"/>
  <c r="E5"/>
  <c r="D5"/>
  <c r="D35"/>
  <c r="C56"/>
  <c r="E35"/>
  <c r="G35" s="1"/>
  <c r="F35" l="1"/>
  <c r="G5"/>
  <c r="F5"/>
  <c r="G6" i="2" l="1"/>
  <c r="G5"/>
  <c r="F6" l="1"/>
  <c r="E56" i="1" l="1"/>
  <c r="D56"/>
  <c r="D59"/>
  <c r="D57" s="1"/>
  <c r="E59"/>
  <c r="E57" s="1"/>
  <c r="F5" i="2" l="1"/>
</calcChain>
</file>

<file path=xl/sharedStrings.xml><?xml version="1.0" encoding="utf-8"?>
<sst xmlns="http://schemas.openxmlformats.org/spreadsheetml/2006/main" count="145" uniqueCount="132">
  <si>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</si>
  <si>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</si>
  <si>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</si>
  <si>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</si>
  <si>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</si>
  <si>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</si>
  <si>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</si>
  <si>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</si>
  <si>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</si>
  <si>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</si>
  <si>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</si>
  <si>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</si>
  <si>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</si>
  <si>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</si>
  <si>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</si>
  <si>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</si>
  <si>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</si>
  <si>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</si>
  <si>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</si>
  <si>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</si>
  <si>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</si>
  <si>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</si>
  <si>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</si>
  <si>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</si>
  <si>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</si>
  <si>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</si>
  <si>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</si>
  <si>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</si>
  <si>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</si>
  <si>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</si>
  <si>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</si>
  <si>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</si>
  <si>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</si>
  <si>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</si>
  <si>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</si>
  <si>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</si>
  <si>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</si>
  <si>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</si>
  <si>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</si>
  <si>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</si>
  <si>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</si>
  <si>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</si>
  <si>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</si>
  <si>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</si>
  <si>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</si>
  <si>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</si>
  <si>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</si>
  <si>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</si>
  <si>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</si>
  <si>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</si>
  <si>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</si>
  <si>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</si>
  <si>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</si>
  <si>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</si>
  <si>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</si>
  <si>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</si>
  <si>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</si>
  <si>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</si>
  <si>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</si>
  <si>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</si>
  <si>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</si>
  <si>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</si>
  <si>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</si>
  <si>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</si>
  <si>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</si>
  <si>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</si>
  <si>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</si>
  <si>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</si>
  <si>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</si>
  <si>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</si>
  <si>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</si>
  <si>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</si>
  <si>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</si>
  <si>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</si>
  <si>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</si>
  <si>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</si>
  <si>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</si>
  <si>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</si>
  <si>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</si>
  <si>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</si>
  <si>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</si>
  <si>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</si>
  <si>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</si>
  <si>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</si>
  <si>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</si>
  <si>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</si>
  <si>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</si>
  <si>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</si>
  <si>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</si>
  <si>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</si>
  <si>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</si>
  <si>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</si>
  <si>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</si>
  <si>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</si>
  <si>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</si>
  <si>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</si>
  <si>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</si>
  <si>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</si>
  <si>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</si>
  <si>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</si>
  <si>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</si>
  <si>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</si>
  <si>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</si>
  <si>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</si>
  <si>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</si>
  <si>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</si>
  <si>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</si>
  <si>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</si>
  <si>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</si>
  <si>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</si>
  <si>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</si>
  <si>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Транспортный налог</t>
  </si>
  <si>
    <t>10604000000000110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</si>
  <si>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июля 2024 года
</t>
  </si>
  <si>
    <t>Исполнено на 1 июля 2023 г.</t>
  </si>
  <si>
    <t>Утвержденные бюджетные назначения на                        1 июля 2024 г.</t>
  </si>
  <si>
    <t>Исполнено на 1 июля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</si>
  <si>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июля 2024 года
</t>
  </si>
  <si>
    <t>Исполнено на 1 июля 2023 г. (тыс.руб)</t>
  </si>
  <si>
    <t>Утвержденные бюджетные назначения на           1 июля 2024 г. (тыс.руб)</t>
  </si>
  <si>
    <t>Исполнено на 1 июля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</si>
  <si>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2024 года     
</t>
  </si>
  <si>
    <t>Коммунальное хозяйство</t>
  </si>
  <si>
    <t>00 0502 0000000000 000</t>
  </si>
  <si>
    <t>св. 3,4 раза</t>
  </si>
  <si>
    <t>св. 3,7 раза</t>
  </si>
  <si>
    <t>св.24,4 раза</t>
  </si>
  <si>
    <t>св. 13,1 раза</t>
  </si>
  <si>
    <t>св. 14,3 раза</t>
  </si>
  <si>
    <t>св. 4,2 раза</t>
  </si>
  <si>
    <t>св. 2,4 раза</t>
  </si>
  <si>
    <t>св. 2,3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</si>
</sst>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9"/>
      <name val="PT Astra Serif"/>
      <family val="1"/>
      <charset val="204"/>
    </font>
    <font>
      <b/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6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8" fillId="0" borderId="0" xfId="0" applyFont="1"/>
    <xf numFmtId="0" fontId="21" fillId="0" borderId="0" xfId="0" applyFont="1"/>
    <xf numFmtId="0" fontId="2" fillId="0" borderId="0" xfId="0" applyFont="1"/>
    <xf numFmtId="0" fontId="1" fillId="0" borderId="0" xfId="0" applyFont="1"/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center" vertical="top" wrapText="1"/>
    </xf>
    <xf numFmtId="0" fontId="23" fillId="0" borderId="1" xfId="0" applyFont="1" applyBorder="1" applyAlignment="1">
      <alignment vertical="center" wrapText="1"/>
    </xf>
    <xf numFmtId="1" fontId="23" fillId="0" borderId="1" xfId="0" applyNumberFormat="1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4" fillId="0" borderId="1" xfId="6" applyFont="1" applyBorder="1" applyAlignment="1" applyProtection="1">
      <alignment horizontal="center" vertical="center"/>
      <protection hidden="1"/>
    </xf>
    <xf numFmtId="0" fontId="17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right" vertical="top" wrapText="1"/>
    </xf>
    <xf numFmtId="164" fontId="17" fillId="0" borderId="1" xfId="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168" fontId="18" fillId="0" borderId="1" xfId="0" applyNumberFormat="1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right" vertical="center" wrapText="1"/>
    </xf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0" fontId="23" fillId="0" borderId="1" xfId="0" applyFont="1" applyBorder="1" applyAlignment="1">
      <alignment vertical="top" wrapText="1"/>
    </xf>
    <xf numFmtId="0" fontId="17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vertical="center" wrapText="1"/>
    </xf>
    <xf numFmtId="164" fontId="25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vertical="center" wrapText="1"/>
    </xf>
    <xf numFmtId="164" fontId="2" fillId="0" borderId="0" xfId="0" applyNumberFormat="1" applyFont="1"/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"/>
  <sheetViews>
    <sheetView topLeftCell="A44" zoomScaleNormal="100" workbookViewId="0">
      <selection activeCell="A65" sqref="A65:G65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7"/>
      <c r="B1" s="7"/>
      <c r="C1" s="7"/>
      <c r="D1" s="7"/>
      <c r="E1" s="7"/>
      <c r="F1" s="7"/>
      <c r="G1" s="7"/>
    </row>
    <row r="2" spans="1:8" ht="65.25" customHeight="1">
      <c r="A2" s="65" t="s">
        <v>113</v>
      </c>
      <c r="B2" s="66"/>
      <c r="C2" s="66"/>
      <c r="D2" s="66"/>
      <c r="E2" s="66"/>
      <c r="F2" s="66"/>
      <c r="G2" s="66"/>
    </row>
    <row r="3" spans="1:8">
      <c r="A3" s="27"/>
      <c r="B3" s="27"/>
      <c r="C3" s="27"/>
      <c r="D3" s="27"/>
      <c r="E3" s="27"/>
      <c r="F3" s="27"/>
      <c r="G3" s="28" t="s">
        <v>43</v>
      </c>
    </row>
    <row r="4" spans="1:8" ht="63.75" customHeight="1">
      <c r="A4" s="15" t="s">
        <v>0</v>
      </c>
      <c r="B4" s="15" t="s">
        <v>1</v>
      </c>
      <c r="C4" s="19" t="s">
        <v>114</v>
      </c>
      <c r="D4" s="19" t="s">
        <v>115</v>
      </c>
      <c r="E4" s="19" t="s">
        <v>116</v>
      </c>
      <c r="F4" s="19" t="s">
        <v>108</v>
      </c>
      <c r="G4" s="19" t="s">
        <v>109</v>
      </c>
    </row>
    <row r="5" spans="1:8" ht="18" customHeight="1">
      <c r="A5" s="29" t="s">
        <v>51</v>
      </c>
      <c r="B5" s="30"/>
      <c r="C5" s="31">
        <f>C7+C25+C34</f>
        <v>7213.6999999999989</v>
      </c>
      <c r="D5" s="31">
        <f>D7+D25+D34</f>
        <v>29263.200000000004</v>
      </c>
      <c r="E5" s="31">
        <f>E7+E25+E34</f>
        <v>15461.599999999999</v>
      </c>
      <c r="F5" s="31">
        <f t="shared" ref="F5:F55" si="0">E5/D5*100</f>
        <v>52.83632685420595</v>
      </c>
      <c r="G5" s="31">
        <f t="shared" ref="G5:G51" si="1">E5/C5*100</f>
        <v>214.33660950691049</v>
      </c>
    </row>
    <row r="6" spans="1:8" ht="16.5" customHeight="1">
      <c r="A6" s="32" t="s">
        <v>2</v>
      </c>
      <c r="B6" s="33"/>
      <c r="C6" s="56"/>
      <c r="D6" s="56"/>
      <c r="E6" s="56"/>
      <c r="F6" s="31"/>
      <c r="G6" s="31"/>
    </row>
    <row r="7" spans="1:8" ht="17.25" customHeight="1">
      <c r="A7" s="34" t="s">
        <v>52</v>
      </c>
      <c r="B7" s="35">
        <v>1E+16</v>
      </c>
      <c r="C7" s="21">
        <f>C8+C10+C11+C13+C17+C18+C22+C24</f>
        <v>6554.2999999999993</v>
      </c>
      <c r="D7" s="21">
        <f>D8+D10+D11+D13+D17+D18+D22+D24</f>
        <v>17822.500000000004</v>
      </c>
      <c r="E7" s="21">
        <f>E8+E10+E11+E13+E17+E18+E22+E24</f>
        <v>6826.4000000000005</v>
      </c>
      <c r="F7" s="56">
        <f t="shared" si="0"/>
        <v>38.302146163557296</v>
      </c>
      <c r="G7" s="56">
        <f t="shared" si="1"/>
        <v>104.15147307874221</v>
      </c>
    </row>
    <row r="8" spans="1:8" ht="18.75" customHeight="1">
      <c r="A8" s="34" t="s">
        <v>53</v>
      </c>
      <c r="B8" s="35">
        <v>1.01E+16</v>
      </c>
      <c r="C8" s="21">
        <f>C9</f>
        <v>1457</v>
      </c>
      <c r="D8" s="21">
        <f>D9</f>
        <v>5194.7</v>
      </c>
      <c r="E8" s="21">
        <f>E9</f>
        <v>1865.6</v>
      </c>
      <c r="F8" s="56">
        <f t="shared" si="0"/>
        <v>35.91352724892679</v>
      </c>
      <c r="G8" s="56">
        <f t="shared" si="1"/>
        <v>128.04392587508579</v>
      </c>
    </row>
    <row r="9" spans="1:8" ht="19.5" customHeight="1">
      <c r="A9" s="34" t="s">
        <v>54</v>
      </c>
      <c r="B9" s="36" t="s">
        <v>55</v>
      </c>
      <c r="C9" s="21">
        <v>1457</v>
      </c>
      <c r="D9" s="21">
        <v>5194.7</v>
      </c>
      <c r="E9" s="21">
        <v>1865.6</v>
      </c>
      <c r="F9" s="56">
        <f t="shared" si="0"/>
        <v>35.91352724892679</v>
      </c>
      <c r="G9" s="56">
        <f t="shared" si="1"/>
        <v>128.04392587508579</v>
      </c>
    </row>
    <row r="10" spans="1:8" ht="39.75" customHeight="1">
      <c r="A10" s="34" t="s">
        <v>56</v>
      </c>
      <c r="B10" s="35">
        <v>1.03E+16</v>
      </c>
      <c r="C10" s="21">
        <v>2040.7</v>
      </c>
      <c r="D10" s="21">
        <v>4316</v>
      </c>
      <c r="E10" s="21">
        <v>2076.5</v>
      </c>
      <c r="F10" s="56">
        <f t="shared" si="0"/>
        <v>48.11167747914736</v>
      </c>
      <c r="G10" s="56">
        <f t="shared" si="1"/>
        <v>101.75429999509973</v>
      </c>
      <c r="H10" s="5"/>
    </row>
    <row r="11" spans="1:8" ht="18" customHeight="1">
      <c r="A11" s="34" t="s">
        <v>57</v>
      </c>
      <c r="B11" s="35">
        <v>1.05E+16</v>
      </c>
      <c r="C11" s="21">
        <f>C12</f>
        <v>911.4</v>
      </c>
      <c r="D11" s="21">
        <f>D12</f>
        <v>1310</v>
      </c>
      <c r="E11" s="21">
        <f>E12</f>
        <v>1041.9000000000001</v>
      </c>
      <c r="F11" s="56">
        <f t="shared" si="0"/>
        <v>79.534351145038173</v>
      </c>
      <c r="G11" s="56">
        <f t="shared" si="1"/>
        <v>114.31863067807771</v>
      </c>
    </row>
    <row r="12" spans="1:8" ht="28.5" customHeight="1">
      <c r="A12" s="34" t="s">
        <v>58</v>
      </c>
      <c r="B12" s="36" t="s">
        <v>59</v>
      </c>
      <c r="C12" s="21">
        <v>911.4</v>
      </c>
      <c r="D12" s="56">
        <v>1310</v>
      </c>
      <c r="E12" s="21">
        <v>1041.9000000000001</v>
      </c>
      <c r="F12" s="56">
        <f t="shared" si="0"/>
        <v>79.534351145038173</v>
      </c>
      <c r="G12" s="56">
        <f t="shared" si="1"/>
        <v>114.31863067807771</v>
      </c>
    </row>
    <row r="13" spans="1:8" ht="14.25" customHeight="1">
      <c r="A13" s="34" t="s">
        <v>60</v>
      </c>
      <c r="B13" s="35">
        <v>1.06E+16</v>
      </c>
      <c r="C13" s="21">
        <f>C14+C15+C16</f>
        <v>488.9</v>
      </c>
      <c r="D13" s="21">
        <f>D14+D15+D16</f>
        <v>6697.6</v>
      </c>
      <c r="E13" s="21">
        <f>E14+E15+E16</f>
        <v>1679.3999999999999</v>
      </c>
      <c r="F13" s="56">
        <f t="shared" si="0"/>
        <v>25.074653607262299</v>
      </c>
      <c r="G13" s="56" t="s">
        <v>124</v>
      </c>
      <c r="H13" s="14"/>
    </row>
    <row r="14" spans="1:8" ht="27.75" customHeight="1">
      <c r="A14" s="34" t="s">
        <v>61</v>
      </c>
      <c r="B14" s="36" t="s">
        <v>62</v>
      </c>
      <c r="C14" s="56">
        <v>81.2</v>
      </c>
      <c r="D14" s="56">
        <v>436</v>
      </c>
      <c r="E14" s="21">
        <v>302.2</v>
      </c>
      <c r="F14" s="56">
        <f t="shared" si="0"/>
        <v>69.311926605504581</v>
      </c>
      <c r="G14" s="56" t="s">
        <v>125</v>
      </c>
      <c r="H14" s="14"/>
    </row>
    <row r="15" spans="1:8" ht="12.75" customHeight="1">
      <c r="A15" s="34" t="s">
        <v>63</v>
      </c>
      <c r="B15" s="36" t="s">
        <v>64</v>
      </c>
      <c r="C15" s="21">
        <v>407.7</v>
      </c>
      <c r="D15" s="21">
        <v>1693.4</v>
      </c>
      <c r="E15" s="21">
        <v>539.4</v>
      </c>
      <c r="F15" s="56">
        <f t="shared" si="0"/>
        <v>31.853076650525569</v>
      </c>
      <c r="G15" s="56">
        <f t="shared" si="1"/>
        <v>132.30316409124356</v>
      </c>
      <c r="H15" s="14"/>
    </row>
    <row r="16" spans="1:8" s="13" customFormat="1" ht="12.75" customHeight="1">
      <c r="A16" s="34" t="s">
        <v>111</v>
      </c>
      <c r="B16" s="36" t="s">
        <v>112</v>
      </c>
      <c r="C16" s="21">
        <v>0</v>
      </c>
      <c r="D16" s="21">
        <v>4568.2</v>
      </c>
      <c r="E16" s="21">
        <v>837.8</v>
      </c>
      <c r="F16" s="56">
        <f t="shared" si="0"/>
        <v>18.339827503174117</v>
      </c>
      <c r="G16" s="56">
        <v>0</v>
      </c>
      <c r="H16" s="14"/>
    </row>
    <row r="17" spans="1:8" ht="12.75" customHeight="1">
      <c r="A17" s="34" t="s">
        <v>65</v>
      </c>
      <c r="B17" s="35">
        <v>1.08E+16</v>
      </c>
      <c r="C17" s="21">
        <v>0.6</v>
      </c>
      <c r="D17" s="21">
        <v>0</v>
      </c>
      <c r="E17" s="57">
        <v>0.5</v>
      </c>
      <c r="F17" s="56">
        <v>0</v>
      </c>
      <c r="G17" s="56">
        <f t="shared" si="1"/>
        <v>83.333333333333343</v>
      </c>
      <c r="H17" s="14"/>
    </row>
    <row r="18" spans="1:8" ht="54.75" customHeight="1">
      <c r="A18" s="53" t="s">
        <v>66</v>
      </c>
      <c r="B18" s="35">
        <v>1.11E+16</v>
      </c>
      <c r="C18" s="21">
        <v>111.1</v>
      </c>
      <c r="D18" s="21">
        <f>D19+D20+_GoBack</f>
        <v>173</v>
      </c>
      <c r="E18" s="21">
        <v>112.1</v>
      </c>
      <c r="F18" s="56">
        <f t="shared" si="0"/>
        <v>64.797687861271669</v>
      </c>
      <c r="G18" s="56">
        <f t="shared" si="1"/>
        <v>100.90009000900091</v>
      </c>
      <c r="H18" s="14"/>
    </row>
    <row r="19" spans="1:8" ht="106.5" customHeight="1">
      <c r="A19" s="53" t="s">
        <v>67</v>
      </c>
      <c r="B19" s="36" t="s">
        <v>68</v>
      </c>
      <c r="C19" s="21">
        <v>38.200000000000003</v>
      </c>
      <c r="D19" s="21">
        <v>100</v>
      </c>
      <c r="E19" s="21">
        <v>38.9</v>
      </c>
      <c r="F19" s="56">
        <f t="shared" si="0"/>
        <v>38.9</v>
      </c>
      <c r="G19" s="56">
        <f t="shared" si="1"/>
        <v>101.83246073298429</v>
      </c>
      <c r="H19" s="14"/>
    </row>
    <row r="20" spans="1:8" ht="27.75" customHeight="1">
      <c r="A20" s="53" t="s">
        <v>69</v>
      </c>
      <c r="B20" s="36" t="s">
        <v>70</v>
      </c>
      <c r="C20" s="21">
        <v>45.7</v>
      </c>
      <c r="D20" s="21">
        <v>3</v>
      </c>
      <c r="E20" s="21">
        <v>73.2</v>
      </c>
      <c r="F20" s="56" t="s">
        <v>126</v>
      </c>
      <c r="G20" s="56">
        <f t="shared" si="1"/>
        <v>160.1750547045952</v>
      </c>
      <c r="H20" s="14"/>
    </row>
    <row r="21" spans="1:8" ht="136.5" customHeight="1">
      <c r="A21" s="53" t="s">
        <v>71</v>
      </c>
      <c r="B21" s="36" t="s">
        <v>72</v>
      </c>
      <c r="C21" s="21">
        <v>27.2</v>
      </c>
      <c r="D21" s="21">
        <v>70</v>
      </c>
      <c r="E21" s="21">
        <v>27.2</v>
      </c>
      <c r="F21" s="56">
        <f t="shared" si="0"/>
        <v>38.857142857142854</v>
      </c>
      <c r="G21" s="56">
        <f t="shared" si="1"/>
        <v>100</v>
      </c>
      <c r="H21" s="14"/>
    </row>
    <row r="22" spans="1:8" ht="30" customHeight="1">
      <c r="A22" s="34" t="s">
        <v>73</v>
      </c>
      <c r="B22" s="36" t="s">
        <v>74</v>
      </c>
      <c r="C22" s="56">
        <v>1494.6</v>
      </c>
      <c r="D22" s="56">
        <v>100</v>
      </c>
      <c r="E22" s="56">
        <v>19.100000000000001</v>
      </c>
      <c r="F22" s="56">
        <f t="shared" si="0"/>
        <v>19.100000000000001</v>
      </c>
      <c r="G22" s="56">
        <f t="shared" si="1"/>
        <v>1.2779338953566173</v>
      </c>
      <c r="H22" s="14"/>
    </row>
    <row r="23" spans="1:8" ht="28.5" hidden="1" customHeight="1">
      <c r="A23" s="34" t="s">
        <v>75</v>
      </c>
      <c r="B23" s="36" t="s">
        <v>76</v>
      </c>
      <c r="C23" s="56"/>
      <c r="D23" s="56"/>
      <c r="E23" s="56"/>
      <c r="F23" s="56" t="e">
        <f t="shared" si="0"/>
        <v>#DIV/0!</v>
      </c>
      <c r="G23" s="56" t="e">
        <f t="shared" si="1"/>
        <v>#DIV/0!</v>
      </c>
      <c r="H23" s="14"/>
    </row>
    <row r="24" spans="1:8" ht="18" customHeight="1">
      <c r="A24" s="34" t="s">
        <v>77</v>
      </c>
      <c r="B24" s="36" t="s">
        <v>78</v>
      </c>
      <c r="C24" s="56">
        <v>50</v>
      </c>
      <c r="D24" s="56">
        <v>31.2</v>
      </c>
      <c r="E24" s="56">
        <v>31.3</v>
      </c>
      <c r="F24" s="56">
        <f t="shared" si="0"/>
        <v>100.32051282051282</v>
      </c>
      <c r="G24" s="56">
        <f t="shared" si="1"/>
        <v>62.6</v>
      </c>
      <c r="H24" s="14"/>
    </row>
    <row r="25" spans="1:8" ht="41.25" customHeight="1">
      <c r="A25" s="34" t="s">
        <v>79</v>
      </c>
      <c r="B25" s="36" t="s">
        <v>80</v>
      </c>
      <c r="C25" s="56">
        <f>C26+C30+C32+C31</f>
        <v>659.4</v>
      </c>
      <c r="D25" s="56">
        <f>D26+D30+D32+D31</f>
        <v>11440.7</v>
      </c>
      <c r="E25" s="56">
        <f>E26+E30+E32+E31</f>
        <v>8635.1999999999989</v>
      </c>
      <c r="F25" s="56">
        <f t="shared" si="0"/>
        <v>75.477899079601769</v>
      </c>
      <c r="G25" s="56" t="s">
        <v>127</v>
      </c>
      <c r="H25" s="14"/>
    </row>
    <row r="26" spans="1:8" ht="56.25" customHeight="1">
      <c r="A26" s="34" t="s">
        <v>81</v>
      </c>
      <c r="B26" s="36" t="s">
        <v>82</v>
      </c>
      <c r="C26" s="56">
        <f>C28</f>
        <v>147.9</v>
      </c>
      <c r="D26" s="56">
        <f>D28</f>
        <v>286</v>
      </c>
      <c r="E26" s="56">
        <f>E28</f>
        <v>143</v>
      </c>
      <c r="F26" s="56">
        <f t="shared" si="0"/>
        <v>50</v>
      </c>
      <c r="G26" s="56">
        <f t="shared" si="1"/>
        <v>96.686950642325897</v>
      </c>
      <c r="H26" s="14"/>
    </row>
    <row r="27" spans="1:8" ht="117" hidden="1" customHeight="1">
      <c r="A27" s="34" t="s">
        <v>83</v>
      </c>
      <c r="B27" s="36" t="s">
        <v>84</v>
      </c>
      <c r="C27" s="56"/>
      <c r="D27" s="56"/>
      <c r="E27" s="56"/>
      <c r="F27" s="56" t="e">
        <f t="shared" si="0"/>
        <v>#DIV/0!</v>
      </c>
      <c r="G27" s="56" t="e">
        <f t="shared" si="1"/>
        <v>#DIV/0!</v>
      </c>
      <c r="H27" s="14"/>
    </row>
    <row r="28" spans="1:8" ht="51">
      <c r="A28" s="34" t="s">
        <v>83</v>
      </c>
      <c r="B28" s="36" t="s">
        <v>85</v>
      </c>
      <c r="C28" s="21">
        <v>147.9</v>
      </c>
      <c r="D28" s="21">
        <v>286</v>
      </c>
      <c r="E28" s="21">
        <v>143</v>
      </c>
      <c r="F28" s="56">
        <f t="shared" si="0"/>
        <v>50</v>
      </c>
      <c r="G28" s="56">
        <f t="shared" si="1"/>
        <v>96.686950642325897</v>
      </c>
      <c r="H28" s="14"/>
    </row>
    <row r="29" spans="1:8" ht="63.75" hidden="1" customHeight="1">
      <c r="A29" s="34" t="s">
        <v>86</v>
      </c>
      <c r="B29" s="37" t="s">
        <v>87</v>
      </c>
      <c r="C29" s="56"/>
      <c r="D29" s="58"/>
      <c r="E29" s="56"/>
      <c r="F29" s="56" t="e">
        <f t="shared" si="0"/>
        <v>#DIV/0!</v>
      </c>
      <c r="G29" s="56" t="e">
        <f t="shared" si="1"/>
        <v>#DIV/0!</v>
      </c>
      <c r="H29" s="14"/>
    </row>
    <row r="30" spans="1:8" ht="27" customHeight="1">
      <c r="A30" s="34" t="s">
        <v>88</v>
      </c>
      <c r="B30" s="36" t="s">
        <v>89</v>
      </c>
      <c r="C30" s="56">
        <v>0</v>
      </c>
      <c r="D30" s="56">
        <v>4199.3999999999996</v>
      </c>
      <c r="E30" s="56">
        <v>2788.9</v>
      </c>
      <c r="F30" s="56">
        <f t="shared" si="0"/>
        <v>66.41186836214699</v>
      </c>
      <c r="G30" s="56">
        <v>0</v>
      </c>
      <c r="H30" s="14"/>
    </row>
    <row r="31" spans="1:8" ht="63.75">
      <c r="A31" s="34" t="s">
        <v>90</v>
      </c>
      <c r="B31" s="36" t="s">
        <v>91</v>
      </c>
      <c r="C31" s="56">
        <v>123.9</v>
      </c>
      <c r="D31" s="56">
        <v>347</v>
      </c>
      <c r="E31" s="56">
        <v>152.4</v>
      </c>
      <c r="F31" s="56">
        <f t="shared" si="0"/>
        <v>43.919308357348704</v>
      </c>
      <c r="G31" s="56">
        <f t="shared" si="1"/>
        <v>123.00242130750605</v>
      </c>
      <c r="H31" s="14"/>
    </row>
    <row r="32" spans="1:8" ht="19.5" customHeight="1">
      <c r="A32" s="34" t="s">
        <v>92</v>
      </c>
      <c r="B32" s="36" t="s">
        <v>93</v>
      </c>
      <c r="C32" s="56">
        <v>387.6</v>
      </c>
      <c r="D32" s="56">
        <f>D33</f>
        <v>6608.3</v>
      </c>
      <c r="E32" s="56">
        <f>E33</f>
        <v>5550.9</v>
      </c>
      <c r="F32" s="56">
        <f t="shared" si="0"/>
        <v>83.998910461086808</v>
      </c>
      <c r="G32" s="56" t="s">
        <v>128</v>
      </c>
      <c r="H32" s="14"/>
    </row>
    <row r="33" spans="1:8" ht="44.25" customHeight="1">
      <c r="A33" s="34" t="s">
        <v>94</v>
      </c>
      <c r="B33" s="36" t="s">
        <v>95</v>
      </c>
      <c r="C33" s="56">
        <v>387.6</v>
      </c>
      <c r="D33" s="56">
        <v>6608.3</v>
      </c>
      <c r="E33" s="56">
        <v>5550.9</v>
      </c>
      <c r="F33" s="56">
        <f t="shared" si="0"/>
        <v>83.998910461086808</v>
      </c>
      <c r="G33" s="56" t="s">
        <v>128</v>
      </c>
      <c r="H33" s="14"/>
    </row>
    <row r="34" spans="1:8" ht="20.25" hidden="1" customHeight="1">
      <c r="A34" s="34" t="s">
        <v>96</v>
      </c>
      <c r="B34" s="36" t="s">
        <v>97</v>
      </c>
      <c r="C34" s="56">
        <v>0</v>
      </c>
      <c r="D34" s="56">
        <v>0</v>
      </c>
      <c r="E34" s="56">
        <v>0</v>
      </c>
      <c r="F34" s="31">
        <v>0</v>
      </c>
      <c r="G34" s="31">
        <v>0</v>
      </c>
      <c r="H34" s="14"/>
    </row>
    <row r="35" spans="1:8" ht="16.5" customHeight="1">
      <c r="A35" s="38" t="s">
        <v>3</v>
      </c>
      <c r="B35" s="39"/>
      <c r="C35" s="40">
        <f>C37+C41+C43+C46+C52+C54+C50</f>
        <v>6253.7999999999993</v>
      </c>
      <c r="D35" s="40">
        <f>D37+D41+D43+D46+D52+D54+D50</f>
        <v>31776.699999999997</v>
      </c>
      <c r="E35" s="40">
        <f>E37+E41+E43+E46+E52+E54+E50</f>
        <v>9035.2000000000007</v>
      </c>
      <c r="F35" s="31">
        <f t="shared" si="0"/>
        <v>28.433411902431661</v>
      </c>
      <c r="G35" s="31">
        <f t="shared" si="1"/>
        <v>144.47535898173913</v>
      </c>
      <c r="H35" s="14"/>
    </row>
    <row r="36" spans="1:8">
      <c r="A36" s="25" t="s">
        <v>2</v>
      </c>
      <c r="B36" s="41"/>
      <c r="C36" s="40"/>
      <c r="D36" s="40"/>
      <c r="E36" s="40"/>
      <c r="F36" s="31"/>
      <c r="G36" s="31"/>
      <c r="H36" s="14"/>
    </row>
    <row r="37" spans="1:8" ht="18.75" customHeight="1">
      <c r="A37" s="25" t="s">
        <v>4</v>
      </c>
      <c r="B37" s="42" t="s">
        <v>5</v>
      </c>
      <c r="C37" s="56">
        <f t="shared" ref="C37" si="2">C38+C39+C40</f>
        <v>2715.7000000000003</v>
      </c>
      <c r="D37" s="56">
        <f t="shared" ref="D37:E37" si="3">D38+D39+D40</f>
        <v>6408.9</v>
      </c>
      <c r="E37" s="56">
        <f t="shared" si="3"/>
        <v>2858.5</v>
      </c>
      <c r="F37" s="56">
        <f t="shared" si="0"/>
        <v>44.602037791196622</v>
      </c>
      <c r="G37" s="56">
        <f t="shared" si="1"/>
        <v>105.25831277387046</v>
      </c>
      <c r="H37" s="14"/>
    </row>
    <row r="38" spans="1:8" ht="53.25" customHeight="1">
      <c r="A38" s="25" t="s">
        <v>6</v>
      </c>
      <c r="B38" s="43" t="s">
        <v>7</v>
      </c>
      <c r="C38" s="56">
        <v>2659.9</v>
      </c>
      <c r="D38" s="59">
        <v>6381.7</v>
      </c>
      <c r="E38" s="56">
        <v>2838.4</v>
      </c>
      <c r="F38" s="56">
        <f t="shared" si="0"/>
        <v>44.477176927777869</v>
      </c>
      <c r="G38" s="56">
        <f t="shared" si="1"/>
        <v>106.71077860069926</v>
      </c>
      <c r="H38" s="14"/>
    </row>
    <row r="39" spans="1:8">
      <c r="A39" s="25" t="s">
        <v>8</v>
      </c>
      <c r="B39" s="42" t="s">
        <v>9</v>
      </c>
      <c r="C39" s="56">
        <v>0</v>
      </c>
      <c r="D39" s="59">
        <v>5</v>
      </c>
      <c r="E39" s="56">
        <v>0</v>
      </c>
      <c r="F39" s="56">
        <f t="shared" si="0"/>
        <v>0</v>
      </c>
      <c r="G39" s="56">
        <v>0</v>
      </c>
      <c r="H39" s="14"/>
    </row>
    <row r="40" spans="1:8" ht="27.75" customHeight="1">
      <c r="A40" s="25" t="s">
        <v>10</v>
      </c>
      <c r="B40" s="42" t="s">
        <v>11</v>
      </c>
      <c r="C40" s="56">
        <v>55.8</v>
      </c>
      <c r="D40" s="56">
        <v>22.2</v>
      </c>
      <c r="E40" s="56">
        <v>20.100000000000001</v>
      </c>
      <c r="F40" s="56">
        <f t="shared" si="0"/>
        <v>90.540540540540547</v>
      </c>
      <c r="G40" s="56">
        <f t="shared" si="1"/>
        <v>36.021505376344095</v>
      </c>
      <c r="H40" s="14"/>
    </row>
    <row r="41" spans="1:8" ht="17.25" customHeight="1">
      <c r="A41" s="25" t="s">
        <v>12</v>
      </c>
      <c r="B41" s="42" t="s">
        <v>13</v>
      </c>
      <c r="C41" s="56">
        <f t="shared" ref="C41:E41" si="4">C42</f>
        <v>123.9</v>
      </c>
      <c r="D41" s="56">
        <f t="shared" si="4"/>
        <v>347</v>
      </c>
      <c r="E41" s="56">
        <f t="shared" si="4"/>
        <v>152.4</v>
      </c>
      <c r="F41" s="56">
        <f t="shared" si="0"/>
        <v>43.919308357348704</v>
      </c>
      <c r="G41" s="56">
        <f t="shared" si="1"/>
        <v>123.00242130750605</v>
      </c>
      <c r="H41" s="14"/>
    </row>
    <row r="42" spans="1:8" ht="25.5">
      <c r="A42" s="25" t="s">
        <v>14</v>
      </c>
      <c r="B42" s="42" t="s">
        <v>15</v>
      </c>
      <c r="C42" s="56">
        <v>123.9</v>
      </c>
      <c r="D42" s="56">
        <v>347</v>
      </c>
      <c r="E42" s="56">
        <v>152.4</v>
      </c>
      <c r="F42" s="56">
        <f t="shared" si="0"/>
        <v>43.919308357348704</v>
      </c>
      <c r="G42" s="56">
        <f t="shared" si="1"/>
        <v>123.00242130750605</v>
      </c>
      <c r="H42" s="14"/>
    </row>
    <row r="43" spans="1:8" ht="15.75" customHeight="1">
      <c r="A43" s="25" t="s">
        <v>16</v>
      </c>
      <c r="B43" s="42" t="s">
        <v>17</v>
      </c>
      <c r="C43" s="56">
        <f t="shared" ref="C43" si="5">C44+C45</f>
        <v>1045.0999999999999</v>
      </c>
      <c r="D43" s="56">
        <f t="shared" ref="D43:E43" si="6">D44+D45</f>
        <v>9842.2999999999993</v>
      </c>
      <c r="E43" s="56">
        <f t="shared" si="6"/>
        <v>1172.9000000000001</v>
      </c>
      <c r="F43" s="56">
        <f t="shared" si="0"/>
        <v>11.916929985877287</v>
      </c>
      <c r="G43" s="56">
        <f t="shared" si="1"/>
        <v>112.22849488087266</v>
      </c>
      <c r="H43" s="14"/>
    </row>
    <row r="44" spans="1:8" ht="27" customHeight="1">
      <c r="A44" s="25" t="s">
        <v>18</v>
      </c>
      <c r="B44" s="42" t="s">
        <v>19</v>
      </c>
      <c r="C44" s="56">
        <v>276.10000000000002</v>
      </c>
      <c r="D44" s="56">
        <v>9822.2999999999993</v>
      </c>
      <c r="E44" s="56">
        <v>1167.9000000000001</v>
      </c>
      <c r="F44" s="56">
        <f t="shared" si="0"/>
        <v>11.890290461500873</v>
      </c>
      <c r="G44" s="56" t="s">
        <v>129</v>
      </c>
      <c r="H44" s="14"/>
    </row>
    <row r="45" spans="1:8" ht="27.75" customHeight="1">
      <c r="A45" s="25" t="s">
        <v>20</v>
      </c>
      <c r="B45" s="42" t="s">
        <v>21</v>
      </c>
      <c r="C45" s="56">
        <v>769</v>
      </c>
      <c r="D45" s="56">
        <v>20</v>
      </c>
      <c r="E45" s="56">
        <v>5</v>
      </c>
      <c r="F45" s="56">
        <f t="shared" si="0"/>
        <v>25</v>
      </c>
      <c r="G45" s="56">
        <f t="shared" si="1"/>
        <v>0.65019505851755521</v>
      </c>
      <c r="H45" s="14"/>
    </row>
    <row r="46" spans="1:8" ht="20.25" customHeight="1">
      <c r="A46" s="25" t="s">
        <v>22</v>
      </c>
      <c r="B46" s="42" t="s">
        <v>23</v>
      </c>
      <c r="C46" s="56">
        <f>C47+C49+C48</f>
        <v>482.59999999999997</v>
      </c>
      <c r="D46" s="56">
        <f>D47+D49+D48</f>
        <v>6504.8</v>
      </c>
      <c r="E46" s="56">
        <f>E47+E49+E48</f>
        <v>387.4</v>
      </c>
      <c r="F46" s="56">
        <f t="shared" si="0"/>
        <v>5.9556020169720814</v>
      </c>
      <c r="G46" s="56">
        <f t="shared" si="1"/>
        <v>80.273518441773732</v>
      </c>
      <c r="H46" s="14"/>
    </row>
    <row r="47" spans="1:8">
      <c r="A47" s="25" t="s">
        <v>24</v>
      </c>
      <c r="B47" s="42" t="s">
        <v>25</v>
      </c>
      <c r="C47" s="56">
        <v>3.4</v>
      </c>
      <c r="D47" s="56">
        <v>7</v>
      </c>
      <c r="E47" s="56">
        <v>3.4</v>
      </c>
      <c r="F47" s="56">
        <f t="shared" si="0"/>
        <v>48.571428571428569</v>
      </c>
      <c r="G47" s="56">
        <f t="shared" si="1"/>
        <v>100</v>
      </c>
      <c r="H47" s="14"/>
    </row>
    <row r="48" spans="1:8" s="13" customFormat="1">
      <c r="A48" s="25" t="s">
        <v>122</v>
      </c>
      <c r="B48" s="42" t="s">
        <v>123</v>
      </c>
      <c r="C48" s="56">
        <v>0</v>
      </c>
      <c r="D48" s="56">
        <v>5524.6</v>
      </c>
      <c r="E48" s="56">
        <v>0</v>
      </c>
      <c r="F48" s="56">
        <f t="shared" si="0"/>
        <v>0</v>
      </c>
      <c r="G48" s="56">
        <v>0</v>
      </c>
      <c r="H48" s="14"/>
    </row>
    <row r="49" spans="1:8">
      <c r="A49" s="25" t="s">
        <v>26</v>
      </c>
      <c r="B49" s="42" t="s">
        <v>27</v>
      </c>
      <c r="C49" s="56">
        <v>479.2</v>
      </c>
      <c r="D49" s="56">
        <v>973.2</v>
      </c>
      <c r="E49" s="56">
        <v>384</v>
      </c>
      <c r="F49" s="56">
        <f t="shared" si="0"/>
        <v>39.457459926017265</v>
      </c>
      <c r="G49" s="56">
        <f t="shared" si="1"/>
        <v>80.133555926544247</v>
      </c>
      <c r="H49" s="14"/>
    </row>
    <row r="50" spans="1:8" s="9" customFormat="1">
      <c r="A50" s="25" t="s">
        <v>98</v>
      </c>
      <c r="B50" s="42" t="s">
        <v>100</v>
      </c>
      <c r="C50" s="56">
        <f>C51</f>
        <v>14.4</v>
      </c>
      <c r="D50" s="56">
        <v>0</v>
      </c>
      <c r="E50" s="56">
        <v>0</v>
      </c>
      <c r="F50" s="56">
        <v>0</v>
      </c>
      <c r="G50" s="56">
        <f t="shared" si="1"/>
        <v>0</v>
      </c>
      <c r="H50" s="14"/>
    </row>
    <row r="51" spans="1:8" s="9" customFormat="1" ht="38.25">
      <c r="A51" s="25" t="s">
        <v>99</v>
      </c>
      <c r="B51" s="42" t="s">
        <v>101</v>
      </c>
      <c r="C51" s="56">
        <v>14.4</v>
      </c>
      <c r="D51" s="56">
        <v>0</v>
      </c>
      <c r="E51" s="56">
        <v>0</v>
      </c>
      <c r="F51" s="56">
        <v>0</v>
      </c>
      <c r="G51" s="56">
        <f t="shared" si="1"/>
        <v>0</v>
      </c>
      <c r="H51" s="14"/>
    </row>
    <row r="52" spans="1:8">
      <c r="A52" s="25" t="s">
        <v>48</v>
      </c>
      <c r="B52" s="42" t="s">
        <v>28</v>
      </c>
      <c r="C52" s="56">
        <f t="shared" ref="C52:E52" si="7">C53</f>
        <v>1872.1</v>
      </c>
      <c r="D52" s="56">
        <f t="shared" si="7"/>
        <v>8273.7000000000007</v>
      </c>
      <c r="E52" s="56">
        <f t="shared" si="7"/>
        <v>4464</v>
      </c>
      <c r="F52" s="56">
        <f t="shared" si="0"/>
        <v>53.954095507451314</v>
      </c>
      <c r="G52" s="56" t="s">
        <v>130</v>
      </c>
      <c r="H52" s="14"/>
    </row>
    <row r="53" spans="1:8">
      <c r="A53" s="25" t="s">
        <v>29</v>
      </c>
      <c r="B53" s="42" t="s">
        <v>30</v>
      </c>
      <c r="C53" s="56">
        <v>1872.1</v>
      </c>
      <c r="D53" s="56">
        <v>8273.7000000000007</v>
      </c>
      <c r="E53" s="56">
        <v>4464</v>
      </c>
      <c r="F53" s="56">
        <f t="shared" si="0"/>
        <v>53.954095507451314</v>
      </c>
      <c r="G53" s="56" t="s">
        <v>130</v>
      </c>
      <c r="H53" s="14"/>
    </row>
    <row r="54" spans="1:8" ht="51">
      <c r="A54" s="25" t="s">
        <v>102</v>
      </c>
      <c r="B54" s="50" t="s">
        <v>104</v>
      </c>
      <c r="C54" s="56">
        <f t="shared" ref="C54:E54" si="8">C55</f>
        <v>0</v>
      </c>
      <c r="D54" s="56">
        <f t="shared" si="8"/>
        <v>400</v>
      </c>
      <c r="E54" s="56">
        <f t="shared" si="8"/>
        <v>0</v>
      </c>
      <c r="F54" s="56">
        <f t="shared" si="0"/>
        <v>0</v>
      </c>
      <c r="G54" s="56">
        <v>0</v>
      </c>
      <c r="H54" s="14"/>
    </row>
    <row r="55" spans="1:8" ht="25.5">
      <c r="A55" s="25" t="s">
        <v>103</v>
      </c>
      <c r="B55" s="50" t="s">
        <v>105</v>
      </c>
      <c r="C55" s="56">
        <v>0</v>
      </c>
      <c r="D55" s="56">
        <v>400</v>
      </c>
      <c r="E55" s="56">
        <v>0</v>
      </c>
      <c r="F55" s="56">
        <f t="shared" si="0"/>
        <v>0</v>
      </c>
      <c r="G55" s="56">
        <v>0</v>
      </c>
      <c r="H55" s="14"/>
    </row>
    <row r="56" spans="1:8" ht="25.5">
      <c r="A56" s="24" t="s">
        <v>31</v>
      </c>
      <c r="B56" s="39"/>
      <c r="C56" s="56">
        <f>C5-C35</f>
        <v>959.89999999999964</v>
      </c>
      <c r="D56" s="56">
        <f>D5-D35</f>
        <v>-2513.4999999999927</v>
      </c>
      <c r="E56" s="56">
        <f>E5-E35</f>
        <v>6426.3999999999978</v>
      </c>
      <c r="F56" s="60"/>
      <c r="G56" s="60"/>
    </row>
    <row r="57" spans="1:8" ht="25.5">
      <c r="A57" s="38" t="s">
        <v>32</v>
      </c>
      <c r="B57" s="44"/>
      <c r="C57" s="31">
        <f t="shared" ref="C57" si="9">C59</f>
        <v>-959.89999999999964</v>
      </c>
      <c r="D57" s="31">
        <f t="shared" ref="D57:E57" si="10">D59</f>
        <v>2513.5</v>
      </c>
      <c r="E57" s="61">
        <f t="shared" si="10"/>
        <v>-6426.4</v>
      </c>
      <c r="F57" s="62"/>
      <c r="G57" s="62"/>
    </row>
    <row r="58" spans="1:8">
      <c r="A58" s="25" t="s">
        <v>2</v>
      </c>
      <c r="B58" s="39"/>
      <c r="C58" s="56"/>
      <c r="D58" s="56"/>
      <c r="E58" s="56"/>
      <c r="F58" s="60"/>
      <c r="G58" s="60"/>
    </row>
    <row r="59" spans="1:8" ht="25.5">
      <c r="A59" s="25" t="s">
        <v>33</v>
      </c>
      <c r="B59" s="39" t="s">
        <v>34</v>
      </c>
      <c r="C59" s="56">
        <f t="shared" ref="C59" si="11">C60+C61</f>
        <v>-959.89999999999964</v>
      </c>
      <c r="D59" s="56">
        <f t="shared" ref="D59:E59" si="12">D60+D61</f>
        <v>2513.5</v>
      </c>
      <c r="E59" s="56">
        <f t="shared" si="12"/>
        <v>-6426.4</v>
      </c>
      <c r="F59" s="60"/>
      <c r="G59" s="60"/>
    </row>
    <row r="60" spans="1:8" ht="25.5">
      <c r="A60" s="25" t="s">
        <v>35</v>
      </c>
      <c r="B60" s="39" t="s">
        <v>36</v>
      </c>
      <c r="C60" s="56">
        <v>-8086.7</v>
      </c>
      <c r="D60" s="56">
        <v>-29263.200000000001</v>
      </c>
      <c r="E60" s="56">
        <v>-15774.1</v>
      </c>
      <c r="F60" s="60"/>
      <c r="G60" s="60"/>
    </row>
    <row r="61" spans="1:8" ht="29.25" customHeight="1">
      <c r="A61" s="25" t="s">
        <v>37</v>
      </c>
      <c r="B61" s="39" t="s">
        <v>38</v>
      </c>
      <c r="C61" s="56">
        <v>7126.8</v>
      </c>
      <c r="D61" s="56">
        <v>31776.7</v>
      </c>
      <c r="E61" s="56">
        <v>9347.7000000000007</v>
      </c>
      <c r="F61" s="60"/>
      <c r="G61" s="60"/>
    </row>
    <row r="62" spans="1:8">
      <c r="A62" s="26"/>
      <c r="B62" s="26"/>
      <c r="C62" s="26"/>
      <c r="D62" s="26"/>
      <c r="E62" s="26"/>
      <c r="F62" s="26"/>
      <c r="G62" s="26"/>
    </row>
    <row r="63" spans="1:8">
      <c r="A63" s="26"/>
      <c r="B63" s="26"/>
      <c r="C63" s="26"/>
      <c r="D63" s="26"/>
      <c r="E63" s="26"/>
      <c r="F63" s="26"/>
      <c r="G63" s="26"/>
    </row>
    <row r="64" spans="1:8">
      <c r="A64" s="26"/>
      <c r="B64" s="26"/>
      <c r="C64" s="26"/>
      <c r="D64" s="26"/>
      <c r="E64" s="26"/>
      <c r="F64" s="26"/>
      <c r="G64" s="26"/>
    </row>
    <row r="65" spans="1:7" ht="14.25">
      <c r="A65" s="64"/>
      <c r="B65" s="64"/>
      <c r="C65" s="64"/>
      <c r="D65" s="64"/>
      <c r="E65" s="64"/>
      <c r="F65" s="64"/>
      <c r="G65" s="64"/>
    </row>
    <row r="66" spans="1:7">
      <c r="A66" s="26"/>
      <c r="B66" s="26"/>
      <c r="C66" s="26"/>
      <c r="D66" s="26"/>
      <c r="E66" s="26"/>
      <c r="F66" s="26"/>
      <c r="G66" s="26"/>
    </row>
  </sheetData>
  <mergeCells count="2">
    <mergeCell ref="A65:G65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A10" sqref="A10:G10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67" t="s">
        <v>117</v>
      </c>
      <c r="B2" s="64"/>
      <c r="C2" s="64"/>
      <c r="D2" s="64"/>
      <c r="E2" s="64"/>
      <c r="F2" s="64"/>
      <c r="G2" s="64"/>
      <c r="H2" s="6"/>
    </row>
    <row r="3" spans="1:8">
      <c r="A3" s="16"/>
      <c r="B3" s="16"/>
      <c r="C3" s="16"/>
      <c r="D3" s="16"/>
      <c r="E3" s="16"/>
      <c r="F3" s="16"/>
      <c r="G3" s="17"/>
      <c r="H3" s="6"/>
    </row>
    <row r="4" spans="1:8" ht="90" customHeight="1">
      <c r="A4" s="45" t="s">
        <v>39</v>
      </c>
      <c r="B4" s="45" t="s">
        <v>40</v>
      </c>
      <c r="C4" s="55" t="s">
        <v>118</v>
      </c>
      <c r="D4" s="55" t="s">
        <v>119</v>
      </c>
      <c r="E4" s="55" t="s">
        <v>120</v>
      </c>
      <c r="F4" s="45" t="s">
        <v>110</v>
      </c>
      <c r="G4" s="45" t="s">
        <v>109</v>
      </c>
      <c r="H4" s="6"/>
    </row>
    <row r="5" spans="1:8" ht="78" customHeight="1">
      <c r="A5" s="46" t="s">
        <v>41</v>
      </c>
      <c r="B5" s="49">
        <v>7</v>
      </c>
      <c r="C5" s="47">
        <v>1895.7</v>
      </c>
      <c r="D5" s="47">
        <v>4473.6000000000004</v>
      </c>
      <c r="E5" s="47">
        <v>1877.3</v>
      </c>
      <c r="F5" s="47">
        <f>E5/D5*100</f>
        <v>41.963966380543624</v>
      </c>
      <c r="G5" s="47">
        <f>E5/C5*100</f>
        <v>99.029382286226721</v>
      </c>
      <c r="H5" s="6"/>
    </row>
    <row r="6" spans="1:8" ht="61.5" customHeight="1">
      <c r="A6" s="48" t="s">
        <v>42</v>
      </c>
      <c r="B6" s="49">
        <v>4.3</v>
      </c>
      <c r="C6" s="47">
        <v>1090.9000000000001</v>
      </c>
      <c r="D6" s="47">
        <v>3665.1</v>
      </c>
      <c r="E6" s="47">
        <v>1148.3</v>
      </c>
      <c r="F6" s="47">
        <f>E6/D6*100</f>
        <v>31.33065946358899</v>
      </c>
      <c r="G6" s="47">
        <f>E6/C6*100</f>
        <v>105.26171051425428</v>
      </c>
      <c r="H6" s="6"/>
    </row>
    <row r="7" spans="1:8">
      <c r="A7" s="16"/>
      <c r="B7" s="16"/>
      <c r="C7" s="16"/>
      <c r="D7" s="16"/>
      <c r="E7" s="16"/>
      <c r="F7" s="16"/>
      <c r="G7" s="16"/>
      <c r="H7" s="6"/>
    </row>
    <row r="8" spans="1:8">
      <c r="A8" s="16"/>
      <c r="B8" s="16"/>
      <c r="C8" s="16"/>
      <c r="D8" s="16"/>
      <c r="E8" s="16"/>
      <c r="F8" s="16"/>
      <c r="G8" s="16"/>
      <c r="H8" s="6"/>
    </row>
    <row r="9" spans="1:8">
      <c r="A9" s="16"/>
      <c r="B9" s="16"/>
      <c r="C9" s="16"/>
      <c r="D9" s="16"/>
      <c r="E9" s="16"/>
      <c r="F9" s="16"/>
      <c r="G9" s="16"/>
      <c r="H9" s="6"/>
    </row>
    <row r="10" spans="1:8">
      <c r="A10" s="64"/>
      <c r="B10" s="64"/>
      <c r="C10" s="64"/>
      <c r="D10" s="64"/>
      <c r="E10" s="64"/>
      <c r="F10" s="64"/>
      <c r="G10" s="64"/>
      <c r="H10" s="6"/>
    </row>
    <row r="11" spans="1:8">
      <c r="A11" s="16"/>
      <c r="B11" s="16"/>
      <c r="C11" s="16"/>
      <c r="D11" s="16"/>
      <c r="E11" s="16"/>
      <c r="F11" s="16"/>
      <c r="G11" s="16"/>
      <c r="H11" s="6"/>
    </row>
    <row r="12" spans="1:8">
      <c r="A12" s="16"/>
      <c r="B12" s="16"/>
      <c r="C12" s="16"/>
      <c r="D12" s="16"/>
      <c r="E12" s="16"/>
      <c r="F12" s="16"/>
      <c r="G12" s="16"/>
      <c r="H12" s="6"/>
    </row>
    <row r="13" spans="1:8">
      <c r="A13" s="16"/>
      <c r="B13" s="16"/>
      <c r="C13" s="16"/>
      <c r="D13" s="16"/>
      <c r="E13" s="16"/>
      <c r="F13" s="16"/>
      <c r="G13" s="16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7" workbookViewId="0">
      <selection activeCell="A15" sqref="A15:F15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6"/>
      <c r="B1" s="6"/>
      <c r="C1" s="6"/>
      <c r="D1" s="6"/>
      <c r="E1" s="6"/>
      <c r="F1" s="6"/>
    </row>
    <row r="2" spans="1:7" ht="96" customHeight="1">
      <c r="A2" s="67" t="s">
        <v>121</v>
      </c>
      <c r="B2" s="64"/>
      <c r="C2" s="64"/>
      <c r="D2" s="64"/>
      <c r="E2" s="64"/>
      <c r="F2" s="64"/>
    </row>
    <row r="3" spans="1:7">
      <c r="A3" s="16"/>
      <c r="B3" s="16"/>
      <c r="C3" s="16"/>
      <c r="D3" s="16"/>
      <c r="E3" s="16"/>
      <c r="F3" s="17"/>
    </row>
    <row r="4" spans="1:7" ht="83.25" customHeight="1">
      <c r="A4" s="18" t="s">
        <v>44</v>
      </c>
      <c r="B4" s="54" t="s">
        <v>118</v>
      </c>
      <c r="C4" s="54" t="s">
        <v>119</v>
      </c>
      <c r="D4" s="54" t="s">
        <v>120</v>
      </c>
      <c r="E4" s="19" t="s">
        <v>110</v>
      </c>
      <c r="F4" s="19" t="s">
        <v>109</v>
      </c>
    </row>
    <row r="5" spans="1:7" s="3" customFormat="1" ht="75.75" customHeight="1">
      <c r="A5" s="51" t="s">
        <v>49</v>
      </c>
      <c r="B5" s="20">
        <v>0</v>
      </c>
      <c r="C5" s="21">
        <v>11.3</v>
      </c>
      <c r="D5" s="21">
        <v>11.3</v>
      </c>
      <c r="E5" s="21">
        <f t="shared" ref="E5:E11" si="0">D5/C5*100</f>
        <v>100</v>
      </c>
      <c r="F5" s="21">
        <v>0</v>
      </c>
    </row>
    <row r="6" spans="1:7" s="4" customFormat="1" ht="74.25" customHeight="1">
      <c r="A6" s="52" t="s">
        <v>50</v>
      </c>
      <c r="B6" s="20">
        <v>0</v>
      </c>
      <c r="C6" s="21">
        <v>2</v>
      </c>
      <c r="D6" s="21">
        <v>0</v>
      </c>
      <c r="E6" s="21">
        <f t="shared" si="0"/>
        <v>0</v>
      </c>
      <c r="F6" s="21">
        <v>0</v>
      </c>
    </row>
    <row r="7" spans="1:7" ht="82.5" customHeight="1">
      <c r="A7" s="10" t="s">
        <v>106</v>
      </c>
      <c r="B7" s="21">
        <v>276.10000000000002</v>
      </c>
      <c r="C7" s="21">
        <v>9822.2999999999993</v>
      </c>
      <c r="D7" s="21">
        <v>1167.9000000000001</v>
      </c>
      <c r="E7" s="21">
        <f t="shared" si="0"/>
        <v>11.890290461500873</v>
      </c>
      <c r="F7" s="21" t="s">
        <v>129</v>
      </c>
    </row>
    <row r="8" spans="1:7" ht="96" customHeight="1">
      <c r="A8" s="11" t="s">
        <v>47</v>
      </c>
      <c r="B8" s="21">
        <v>0</v>
      </c>
      <c r="C8" s="21">
        <v>15</v>
      </c>
      <c r="D8" s="21">
        <v>0</v>
      </c>
      <c r="E8" s="21">
        <f t="shared" si="0"/>
        <v>0</v>
      </c>
      <c r="F8" s="21">
        <v>0</v>
      </c>
    </row>
    <row r="9" spans="1:7" ht="72" customHeight="1">
      <c r="A9" s="12" t="s">
        <v>46</v>
      </c>
      <c r="B9" s="21">
        <v>479.2</v>
      </c>
      <c r="C9" s="21">
        <v>973.2</v>
      </c>
      <c r="D9" s="21">
        <v>384</v>
      </c>
      <c r="E9" s="21">
        <f t="shared" si="0"/>
        <v>39.457459926017265</v>
      </c>
      <c r="F9" s="21">
        <f t="shared" ref="F9" si="1">D9/B9*100</f>
        <v>80.133555926544247</v>
      </c>
    </row>
    <row r="10" spans="1:7" s="8" customFormat="1" ht="61.5" customHeight="1">
      <c r="A10" s="12" t="s">
        <v>107</v>
      </c>
      <c r="B10" s="21">
        <v>1872.1</v>
      </c>
      <c r="C10" s="21">
        <v>8273.7000000000007</v>
      </c>
      <c r="D10" s="21">
        <v>4464</v>
      </c>
      <c r="E10" s="21">
        <f t="shared" si="0"/>
        <v>53.954095507451314</v>
      </c>
      <c r="F10" s="21" t="s">
        <v>130</v>
      </c>
    </row>
    <row r="11" spans="1:7" ht="27.75" customHeight="1">
      <c r="A11" s="22" t="s">
        <v>45</v>
      </c>
      <c r="B11" s="20">
        <f>SUM(B5:B10)</f>
        <v>2627.3999999999996</v>
      </c>
      <c r="C11" s="20">
        <f>SUM(C5:C10)</f>
        <v>19097.5</v>
      </c>
      <c r="D11" s="20">
        <f>SUM(D5:D10)</f>
        <v>6027.2</v>
      </c>
      <c r="E11" s="20">
        <f t="shared" si="0"/>
        <v>31.560151852336695</v>
      </c>
      <c r="F11" s="20" t="s">
        <v>131</v>
      </c>
      <c r="G11" s="63"/>
    </row>
    <row r="12" spans="1:7">
      <c r="A12" s="16"/>
      <c r="B12" s="23"/>
      <c r="C12" s="16"/>
      <c r="D12" s="16"/>
      <c r="E12" s="16"/>
      <c r="F12" s="16"/>
    </row>
    <row r="13" spans="1:7">
      <c r="A13" s="16"/>
      <c r="B13" s="16"/>
      <c r="C13" s="16"/>
      <c r="D13" s="16"/>
      <c r="E13" s="16"/>
      <c r="F13" s="16"/>
    </row>
    <row r="14" spans="1:7">
      <c r="A14" s="16"/>
      <c r="B14" s="16"/>
      <c r="C14" s="16"/>
      <c r="D14" s="16"/>
      <c r="E14" s="16"/>
      <c r="F14" s="16"/>
    </row>
    <row r="15" spans="1:7">
      <c r="A15" s="64"/>
      <c r="B15" s="64"/>
      <c r="C15" s="64"/>
      <c r="D15" s="64"/>
      <c r="E15" s="64"/>
      <c r="F15" s="64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</sheetData>
  <mergeCells count="2">
    <mergeCell ref="A2:F2"/>
    <mergeCell ref="A15:F1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2024-04-27T06:46:40Z</cp:lastPrinted>
  <dcterms:created xsi:type="dcterms:W3CDTF">2017-04-17T10:25:39Z</dcterms:created>
  <dcterms:modified xsi:type="dcterms:W3CDTF">2024-07-12T07:17:57Z</dcterms:modified>
</cp:coreProperties>
</file>