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F34" i="1"/>
  <c r="G34"/>
  <c r="G9"/>
  <c r="G10"/>
  <c r="G12"/>
  <c r="G17"/>
  <c r="G19"/>
  <c r="G20"/>
  <c r="G21"/>
  <c r="G22"/>
  <c r="G23"/>
  <c r="G24"/>
  <c r="G27"/>
  <c r="G28"/>
  <c r="G29"/>
  <c r="G31"/>
  <c r="G38"/>
  <c r="G39"/>
  <c r="G41"/>
  <c r="G43"/>
  <c r="G46"/>
  <c r="G48"/>
  <c r="G50"/>
  <c r="G52"/>
  <c r="F9"/>
  <c r="F10"/>
  <c r="F12"/>
  <c r="F14"/>
  <c r="F15"/>
  <c r="F16"/>
  <c r="F19"/>
  <c r="F21"/>
  <c r="F22"/>
  <c r="F23"/>
  <c r="F24"/>
  <c r="F27"/>
  <c r="F28"/>
  <c r="F29"/>
  <c r="F30"/>
  <c r="F31"/>
  <c r="F33"/>
  <c r="F38"/>
  <c r="F40"/>
  <c r="F41"/>
  <c r="F43"/>
  <c r="F45"/>
  <c r="F46"/>
  <c r="F47"/>
  <c r="F48"/>
  <c r="F49"/>
  <c r="F50"/>
  <c r="F54"/>
  <c r="F9" i="3"/>
  <c r="E8"/>
  <c r="E9"/>
  <c r="E10"/>
  <c r="E6"/>
  <c r="D18" i="1"/>
  <c r="E18"/>
  <c r="C37"/>
  <c r="C32"/>
  <c r="C18"/>
  <c r="E7" i="3"/>
  <c r="F56" i="1"/>
  <c r="C47"/>
  <c r="E47"/>
  <c r="D47"/>
  <c r="E8"/>
  <c r="C26"/>
  <c r="C13"/>
  <c r="C11"/>
  <c r="C8"/>
  <c r="E13"/>
  <c r="F13" s="1"/>
  <c r="D13"/>
  <c r="E11"/>
  <c r="G11" s="1"/>
  <c r="D11"/>
  <c r="F11" s="1"/>
  <c r="D8"/>
  <c r="E26"/>
  <c r="D26"/>
  <c r="E32"/>
  <c r="D32"/>
  <c r="B11" i="3"/>
  <c r="C60" i="1"/>
  <c r="C58" s="1"/>
  <c r="C55"/>
  <c r="C53"/>
  <c r="C51"/>
  <c r="G51" s="1"/>
  <c r="C44"/>
  <c r="C42"/>
  <c r="D11" i="3"/>
  <c r="C11"/>
  <c r="E5"/>
  <c r="G8" i="1" l="1"/>
  <c r="F32"/>
  <c r="G26"/>
  <c r="D25"/>
  <c r="F18"/>
  <c r="G18"/>
  <c r="E25"/>
  <c r="F25" s="1"/>
  <c r="C25"/>
  <c r="F26"/>
  <c r="F8"/>
  <c r="E11" i="3"/>
  <c r="D7" i="1"/>
  <c r="C7"/>
  <c r="E7"/>
  <c r="C35"/>
  <c r="D55"/>
  <c r="E55"/>
  <c r="F55" s="1"/>
  <c r="D53"/>
  <c r="E53"/>
  <c r="D44"/>
  <c r="E44"/>
  <c r="D42"/>
  <c r="E42"/>
  <c r="D37"/>
  <c r="E37"/>
  <c r="F37" l="1"/>
  <c r="G37"/>
  <c r="G44"/>
  <c r="F44"/>
  <c r="G7"/>
  <c r="F7"/>
  <c r="F42"/>
  <c r="G42"/>
  <c r="F53"/>
  <c r="E35"/>
  <c r="D35"/>
  <c r="C5"/>
  <c r="C57" s="1"/>
  <c r="E5"/>
  <c r="D5"/>
  <c r="F35" l="1"/>
  <c r="G35"/>
  <c r="G5"/>
  <c r="F5"/>
  <c r="G6" i="2" l="1"/>
  <c r="G5"/>
  <c r="F6" l="1"/>
  <c r="E57" i="1" l="1"/>
  <c r="D57"/>
  <c r="D60"/>
  <c r="D58" s="1"/>
  <c r="E60"/>
  <c r="E58" s="1"/>
  <c r="F5" i="2" l="1"/>
</calcChain>
</file>

<file path=xl/sharedStrings.xml><?xml version="1.0" encoding="utf-8"?>
<sst xmlns="http://schemas.openxmlformats.org/spreadsheetml/2006/main" count="152" uniqueCount="138">
  <si>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</si>
  <si>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</si>
  <si>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</si>
  <si>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</si>
  <si>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</si>
  <si>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</si>
  <si>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</si>
  <si>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</si>
  <si>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</si>
  <si>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</si>
  <si>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</si>
  <si>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</si>
  <si>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</si>
  <si>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</si>
  <si>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</si>
  <si>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</si>
  <si>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</si>
  <si>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</si>
  <si>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</si>
  <si>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</si>
  <si>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</si>
  <si>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</si>
  <si>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</si>
  <si>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</si>
  <si>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</si>
  <si>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</si>
  <si>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</si>
  <si>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</si>
  <si>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</si>
  <si>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</si>
  <si>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</si>
  <si>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</si>
  <si>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</si>
  <si>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</si>
  <si>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</si>
  <si>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</si>
  <si>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</si>
  <si>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</si>
  <si>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</si>
  <si>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</si>
  <si>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</si>
  <si>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</si>
  <si>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</si>
  <si>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</si>
  <si>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</si>
  <si>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</si>
  <si>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</si>
  <si>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</si>
  <si>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</si>
  <si>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</si>
  <si>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</si>
  <si>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</si>
  <si>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</si>
  <si>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</si>
  <si>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</si>
  <si>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</si>
  <si>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</si>
  <si>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</si>
  <si>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</si>
  <si>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</si>
  <si>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</si>
  <si>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</si>
  <si>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</si>
  <si>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</si>
  <si>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</si>
  <si>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</si>
  <si>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</si>
  <si>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</si>
  <si>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</si>
  <si>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</si>
  <si>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</si>
  <si>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</si>
  <si>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</si>
  <si>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</si>
  <si>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</si>
  <si>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</si>
  <si>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</si>
  <si>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</si>
  <si>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</si>
  <si>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</si>
  <si>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</si>
  <si>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</si>
  <si>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</si>
  <si>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</si>
  <si>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</si>
  <si>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</si>
  <si>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</si>
  <si>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</si>
  <si>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</si>
  <si>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</si>
  <si>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</si>
  <si>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</si>
  <si>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</si>
  <si>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</si>
  <si>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</si>
  <si>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</si>
  <si>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</si>
  <si>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</si>
  <si>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</si>
  <si>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</si>
  <si>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</si>
  <si>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</si>
  <si>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</si>
  <si>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</si>
  <si>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</si>
  <si>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</si>
  <si>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</si>
  <si>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</si>
  <si>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</si>
  <si>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</si>
  <si>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</si>
  <si>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</si>
  <si>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</si>
  <si>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</si>
  <si>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Транспортный налог</t>
  </si>
  <si>
    <t>10604000000000110</t>
  </si>
  <si>
    <t>Коммунальное хозяйство</t>
  </si>
  <si>
    <t>00 0502 0000000000 000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</si>
  <si>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октября 2024 года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</si>
  <si>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</si>
  <si>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</si>
  <si>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</si>
  <si>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октября 2024 года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</si>
  <si>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</si>
  <si>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</si>
  <si>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</si>
  <si>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</si>
  <si>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</si>
  <si>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</si>
  <si>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св. 12,4 раза</t>
  </si>
  <si>
    <t>св. 2,0 раз</t>
  </si>
  <si>
    <t>св. 2,5 раза</t>
  </si>
  <si>
    <t>св. 5,1 раза</t>
  </si>
  <si>
    <t>св. 5,2 раза</t>
  </si>
  <si>
    <t>св. 8,0 раз</t>
  </si>
  <si>
    <t>св. 5,5 раза</t>
  </si>
  <si>
    <t>св. 27,8 раза</t>
  </si>
  <si>
    <t>св. 8,2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</si>
</sst>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  <font>
      <b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7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4" fontId="2" fillId="0" borderId="0" xfId="0" applyNumberFormat="1" applyFont="1"/>
    <xf numFmtId="164" fontId="21" fillId="4" borderId="1" xfId="0" applyNumberFormat="1" applyFont="1" applyFill="1" applyBorder="1" applyAlignment="1">
      <alignment horizontal="right" vertical="center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"/>
  <sheetViews>
    <sheetView topLeftCell="A33" zoomScaleNormal="100" workbookViewId="0">
      <selection activeCell="C26" sqref="C26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71" t="s">
        <v>118</v>
      </c>
      <c r="B2" s="72"/>
      <c r="C2" s="72"/>
      <c r="D2" s="72"/>
      <c r="E2" s="72"/>
      <c r="F2" s="72"/>
      <c r="G2" s="72"/>
    </row>
    <row r="3" spans="1:8">
      <c r="A3" s="24"/>
      <c r="B3" s="24"/>
      <c r="C3" s="24"/>
      <c r="D3" s="24"/>
      <c r="E3" s="24"/>
      <c r="F3" s="24"/>
      <c r="G3" s="25" t="s">
        <v>43</v>
      </c>
    </row>
    <row r="4" spans="1:8" ht="63.75" customHeight="1">
      <c r="A4" s="15" t="s">
        <v>0</v>
      </c>
      <c r="B4" s="15" t="s">
        <v>1</v>
      </c>
      <c r="C4" s="46" t="s">
        <v>119</v>
      </c>
      <c r="D4" s="46" t="s">
        <v>120</v>
      </c>
      <c r="E4" s="46" t="s">
        <v>121</v>
      </c>
      <c r="F4" s="19" t="s">
        <v>111</v>
      </c>
      <c r="G4" s="19" t="s">
        <v>112</v>
      </c>
    </row>
    <row r="5" spans="1:8">
      <c r="A5" s="26" t="s">
        <v>54</v>
      </c>
      <c r="B5" s="27"/>
      <c r="C5" s="52">
        <f>C7+C25+C34</f>
        <v>12486.2</v>
      </c>
      <c r="D5" s="61">
        <f>D7+D25+D34</f>
        <v>29338.700000000004</v>
      </c>
      <c r="E5" s="61">
        <f>E7+E25+E34</f>
        <v>20984.9</v>
      </c>
      <c r="F5" s="61">
        <f t="shared" ref="F5:F56" si="0">E5/D5*100</f>
        <v>71.526345748107445</v>
      </c>
      <c r="G5" s="61">
        <f t="shared" ref="G5:G52" si="1">E5/C5*100</f>
        <v>168.06474347679838</v>
      </c>
    </row>
    <row r="6" spans="1:8" ht="15.75">
      <c r="A6" s="28" t="s">
        <v>2</v>
      </c>
      <c r="B6" s="29"/>
      <c r="C6" s="53"/>
      <c r="D6" s="60"/>
      <c r="E6" s="60"/>
      <c r="F6" s="61"/>
      <c r="G6" s="61"/>
    </row>
    <row r="7" spans="1:8">
      <c r="A7" s="45" t="s">
        <v>55</v>
      </c>
      <c r="B7" s="30">
        <v>1E+16</v>
      </c>
      <c r="C7" s="54">
        <f>C8+C10+C11+C13+C17+C18+C22+C24</f>
        <v>11298</v>
      </c>
      <c r="D7" s="62">
        <f>D8+D10+D11+D13+D17+D18+D22+D24</f>
        <v>17872.500000000004</v>
      </c>
      <c r="E7" s="62">
        <f>E8+E10+E11+E13+E17+E18+E22+E24</f>
        <v>11199.2</v>
      </c>
      <c r="F7" s="60">
        <f t="shared" si="0"/>
        <v>62.661630997342279</v>
      </c>
      <c r="G7" s="60">
        <f t="shared" si="1"/>
        <v>99.125508939635338</v>
      </c>
    </row>
    <row r="8" spans="1:8">
      <c r="A8" s="45" t="s">
        <v>56</v>
      </c>
      <c r="B8" s="30">
        <v>1.01E+16</v>
      </c>
      <c r="C8" s="54">
        <f>C9</f>
        <v>2795.2</v>
      </c>
      <c r="D8" s="62">
        <f>D9</f>
        <v>5194.7</v>
      </c>
      <c r="E8" s="62">
        <f>E9</f>
        <v>3027.5</v>
      </c>
      <c r="F8" s="60">
        <f t="shared" si="0"/>
        <v>58.28055518124242</v>
      </c>
      <c r="G8" s="60">
        <f t="shared" si="1"/>
        <v>108.31067544361763</v>
      </c>
    </row>
    <row r="9" spans="1:8">
      <c r="A9" s="45" t="s">
        <v>57</v>
      </c>
      <c r="B9" s="31" t="s">
        <v>58</v>
      </c>
      <c r="C9" s="54">
        <v>2795.2</v>
      </c>
      <c r="D9" s="62">
        <v>5194.7</v>
      </c>
      <c r="E9" s="62">
        <v>3027.5</v>
      </c>
      <c r="F9" s="60">
        <f t="shared" si="0"/>
        <v>58.28055518124242</v>
      </c>
      <c r="G9" s="60">
        <f t="shared" si="1"/>
        <v>108.31067544361763</v>
      </c>
    </row>
    <row r="10" spans="1:8" ht="42.75" customHeight="1">
      <c r="A10" s="45" t="s">
        <v>59</v>
      </c>
      <c r="B10" s="30">
        <v>1.03E+16</v>
      </c>
      <c r="C10" s="54">
        <v>3153.4</v>
      </c>
      <c r="D10" s="62">
        <v>4316</v>
      </c>
      <c r="E10" s="62">
        <v>3086.1</v>
      </c>
      <c r="F10" s="60">
        <f t="shared" si="0"/>
        <v>71.503707136237267</v>
      </c>
      <c r="G10" s="60">
        <f t="shared" si="1"/>
        <v>97.865795649140608</v>
      </c>
      <c r="H10" s="5"/>
    </row>
    <row r="11" spans="1:8">
      <c r="A11" s="45" t="s">
        <v>60</v>
      </c>
      <c r="B11" s="30">
        <v>1.05E+16</v>
      </c>
      <c r="C11" s="54">
        <f>C12</f>
        <v>1075.5999999999999</v>
      </c>
      <c r="D11" s="62">
        <f>D12</f>
        <v>1310</v>
      </c>
      <c r="E11" s="62">
        <f>E12</f>
        <v>1122.2</v>
      </c>
      <c r="F11" s="60">
        <f t="shared" si="0"/>
        <v>85.66412213740459</v>
      </c>
      <c r="G11" s="60">
        <f t="shared" si="1"/>
        <v>104.33246560059504</v>
      </c>
    </row>
    <row r="12" spans="1:8" ht="27" customHeight="1">
      <c r="A12" s="45" t="s">
        <v>61</v>
      </c>
      <c r="B12" s="31" t="s">
        <v>62</v>
      </c>
      <c r="C12" s="54">
        <v>1075.5999999999999</v>
      </c>
      <c r="D12" s="60">
        <v>1310</v>
      </c>
      <c r="E12" s="62">
        <v>1122.2</v>
      </c>
      <c r="F12" s="60">
        <f t="shared" si="0"/>
        <v>85.66412213740459</v>
      </c>
      <c r="G12" s="60">
        <f t="shared" si="1"/>
        <v>104.33246560059504</v>
      </c>
    </row>
    <row r="13" spans="1:8">
      <c r="A13" s="45" t="s">
        <v>63</v>
      </c>
      <c r="B13" s="30">
        <v>1.06E+16</v>
      </c>
      <c r="C13" s="54">
        <f>C14+C15+C16</f>
        <v>734.9</v>
      </c>
      <c r="D13" s="62">
        <f>D14+D15+D16</f>
        <v>6747.6</v>
      </c>
      <c r="E13" s="62">
        <f>E14+E15+E16</f>
        <v>3721.4</v>
      </c>
      <c r="F13" s="60">
        <f t="shared" si="0"/>
        <v>55.151461260299961</v>
      </c>
      <c r="G13" s="60" t="s">
        <v>132</v>
      </c>
      <c r="H13" s="14"/>
    </row>
    <row r="14" spans="1:8" ht="29.25" customHeight="1">
      <c r="A14" s="45" t="s">
        <v>64</v>
      </c>
      <c r="B14" s="31" t="s">
        <v>65</v>
      </c>
      <c r="C14" s="53">
        <v>113</v>
      </c>
      <c r="D14" s="60">
        <v>436</v>
      </c>
      <c r="E14" s="62">
        <v>584.70000000000005</v>
      </c>
      <c r="F14" s="60">
        <f t="shared" si="0"/>
        <v>134.10550458715596</v>
      </c>
      <c r="G14" s="60" t="s">
        <v>133</v>
      </c>
      <c r="H14" s="14"/>
    </row>
    <row r="15" spans="1:8" ht="14.25" customHeight="1">
      <c r="A15" s="45" t="s">
        <v>66</v>
      </c>
      <c r="B15" s="31" t="s">
        <v>67</v>
      </c>
      <c r="C15" s="54">
        <v>621.9</v>
      </c>
      <c r="D15" s="62">
        <v>1743.4</v>
      </c>
      <c r="E15" s="62">
        <v>1268.7</v>
      </c>
      <c r="F15" s="60">
        <f t="shared" si="0"/>
        <v>72.771595732476769</v>
      </c>
      <c r="G15" s="60" t="s">
        <v>130</v>
      </c>
      <c r="H15" s="14"/>
    </row>
    <row r="16" spans="1:8" s="13" customFormat="1">
      <c r="A16" s="45" t="s">
        <v>114</v>
      </c>
      <c r="B16" s="31" t="s">
        <v>115</v>
      </c>
      <c r="C16" s="54">
        <v>0</v>
      </c>
      <c r="D16" s="62">
        <v>4568.2</v>
      </c>
      <c r="E16" s="62">
        <v>1868</v>
      </c>
      <c r="F16" s="60">
        <f t="shared" si="0"/>
        <v>40.891379536797871</v>
      </c>
      <c r="G16" s="60">
        <v>0</v>
      </c>
      <c r="H16" s="14"/>
    </row>
    <row r="17" spans="1:9">
      <c r="A17" s="45" t="s">
        <v>68</v>
      </c>
      <c r="B17" s="30">
        <v>1.08E+16</v>
      </c>
      <c r="C17" s="54">
        <v>1.6</v>
      </c>
      <c r="D17" s="62">
        <v>0</v>
      </c>
      <c r="E17" s="55">
        <v>0.5</v>
      </c>
      <c r="F17" s="60">
        <v>0</v>
      </c>
      <c r="G17" s="60">
        <f t="shared" si="1"/>
        <v>31.25</v>
      </c>
      <c r="H17" s="14"/>
    </row>
    <row r="18" spans="1:9" ht="57" customHeight="1">
      <c r="A18" s="45" t="s">
        <v>69</v>
      </c>
      <c r="B18" s="30">
        <v>1.11E+16</v>
      </c>
      <c r="C18" s="54">
        <f>C19+C20+C21</f>
        <v>190.8</v>
      </c>
      <c r="D18" s="62">
        <f t="shared" ref="D18:E18" si="2">D19+D20+D21</f>
        <v>173</v>
      </c>
      <c r="E18" s="62">
        <f t="shared" si="2"/>
        <v>172</v>
      </c>
      <c r="F18" s="60">
        <f t="shared" si="0"/>
        <v>99.421965317919074</v>
      </c>
      <c r="G18" s="60">
        <f t="shared" si="1"/>
        <v>90.146750524109009</v>
      </c>
      <c r="H18" s="14"/>
    </row>
    <row r="19" spans="1:9" ht="110.25" customHeight="1">
      <c r="A19" s="45" t="s">
        <v>70</v>
      </c>
      <c r="B19" s="31" t="s">
        <v>71</v>
      </c>
      <c r="C19" s="54">
        <v>55.7</v>
      </c>
      <c r="D19" s="62">
        <v>100</v>
      </c>
      <c r="E19" s="62">
        <v>52.4</v>
      </c>
      <c r="F19" s="60">
        <f t="shared" si="0"/>
        <v>52.400000000000006</v>
      </c>
      <c r="G19" s="60">
        <f t="shared" si="1"/>
        <v>94.075403949730699</v>
      </c>
      <c r="H19" s="14"/>
    </row>
    <row r="20" spans="1:9" ht="28.5" customHeight="1">
      <c r="A20" s="45" t="s">
        <v>72</v>
      </c>
      <c r="B20" s="31" t="s">
        <v>73</v>
      </c>
      <c r="C20" s="54">
        <v>94.3</v>
      </c>
      <c r="D20" s="62">
        <v>3</v>
      </c>
      <c r="E20" s="62">
        <v>83.4</v>
      </c>
      <c r="F20" s="60" t="s">
        <v>136</v>
      </c>
      <c r="G20" s="60">
        <f t="shared" si="1"/>
        <v>88.441145281018038</v>
      </c>
      <c r="H20" s="14"/>
      <c r="I20" s="14"/>
    </row>
    <row r="21" spans="1:9" ht="140.25" customHeight="1">
      <c r="A21" s="45" t="s">
        <v>74</v>
      </c>
      <c r="B21" s="31" t="s">
        <v>75</v>
      </c>
      <c r="C21" s="54">
        <v>40.799999999999997</v>
      </c>
      <c r="D21" s="62">
        <v>70</v>
      </c>
      <c r="E21" s="62">
        <v>36.200000000000003</v>
      </c>
      <c r="F21" s="60">
        <f t="shared" si="0"/>
        <v>51.714285714285722</v>
      </c>
      <c r="G21" s="60">
        <f t="shared" si="1"/>
        <v>88.725490196078454</v>
      </c>
      <c r="H21" s="14"/>
    </row>
    <row r="22" spans="1:9" ht="32.25" customHeight="1">
      <c r="A22" s="45" t="s">
        <v>76</v>
      </c>
      <c r="B22" s="31" t="s">
        <v>77</v>
      </c>
      <c r="C22" s="53">
        <v>3287.5</v>
      </c>
      <c r="D22" s="60">
        <v>100</v>
      </c>
      <c r="E22" s="60">
        <v>38.200000000000003</v>
      </c>
      <c r="F22" s="60">
        <f t="shared" si="0"/>
        <v>38.200000000000003</v>
      </c>
      <c r="G22" s="60">
        <f t="shared" si="1"/>
        <v>1.1619771863117871</v>
      </c>
      <c r="H22" s="14"/>
    </row>
    <row r="23" spans="1:9" ht="25.5" hidden="1">
      <c r="A23" s="45" t="s">
        <v>78</v>
      </c>
      <c r="B23" s="31" t="s">
        <v>79</v>
      </c>
      <c r="C23" s="53"/>
      <c r="D23" s="60"/>
      <c r="E23" s="60"/>
      <c r="F23" s="61" t="e">
        <f t="shared" si="0"/>
        <v>#DIV/0!</v>
      </c>
      <c r="G23" s="61" t="e">
        <f t="shared" si="1"/>
        <v>#DIV/0!</v>
      </c>
      <c r="H23" s="14"/>
    </row>
    <row r="24" spans="1:9" ht="16.5" customHeight="1">
      <c r="A24" s="45" t="s">
        <v>80</v>
      </c>
      <c r="B24" s="31" t="s">
        <v>81</v>
      </c>
      <c r="C24" s="53">
        <v>59</v>
      </c>
      <c r="D24" s="60">
        <v>31.2</v>
      </c>
      <c r="E24" s="60">
        <v>31.3</v>
      </c>
      <c r="F24" s="60">
        <f t="shared" si="0"/>
        <v>100.32051282051282</v>
      </c>
      <c r="G24" s="60">
        <f t="shared" si="1"/>
        <v>53.050847457627114</v>
      </c>
      <c r="H24" s="14"/>
    </row>
    <row r="25" spans="1:9" ht="46.5" customHeight="1">
      <c r="A25" s="45" t="s">
        <v>82</v>
      </c>
      <c r="B25" s="31" t="s">
        <v>83</v>
      </c>
      <c r="C25" s="53">
        <f>C26+C30+C32+C31</f>
        <v>1188.1999999999998</v>
      </c>
      <c r="D25" s="60">
        <f>D26+D30+D32+D31</f>
        <v>11466.2</v>
      </c>
      <c r="E25" s="60">
        <f>E26+E30+E32+E31</f>
        <v>9785.6999999999989</v>
      </c>
      <c r="F25" s="60">
        <f t="shared" si="0"/>
        <v>85.34388027419719</v>
      </c>
      <c r="G25" s="60" t="s">
        <v>137</v>
      </c>
      <c r="H25" s="14"/>
    </row>
    <row r="26" spans="1:9" ht="54" customHeight="1">
      <c r="A26" s="45" t="s">
        <v>84</v>
      </c>
      <c r="B26" s="31" t="s">
        <v>85</v>
      </c>
      <c r="C26" s="53">
        <f>C28</f>
        <v>221.8</v>
      </c>
      <c r="D26" s="60">
        <f>D28</f>
        <v>286</v>
      </c>
      <c r="E26" s="60">
        <f>E28</f>
        <v>214.5</v>
      </c>
      <c r="F26" s="60">
        <f t="shared" si="0"/>
        <v>75</v>
      </c>
      <c r="G26" s="60">
        <f t="shared" si="1"/>
        <v>96.70874661857529</v>
      </c>
      <c r="H26" s="14"/>
    </row>
    <row r="27" spans="1:9" ht="53.25" customHeight="1">
      <c r="A27" s="45" t="s">
        <v>86</v>
      </c>
      <c r="B27" s="31" t="s">
        <v>87</v>
      </c>
      <c r="C27" s="53"/>
      <c r="D27" s="60"/>
      <c r="E27" s="60"/>
      <c r="F27" s="60" t="e">
        <f t="shared" si="0"/>
        <v>#DIV/0!</v>
      </c>
      <c r="G27" s="60" t="e">
        <f t="shared" si="1"/>
        <v>#DIV/0!</v>
      </c>
      <c r="H27" s="14"/>
    </row>
    <row r="28" spans="1:9" ht="54" customHeight="1">
      <c r="A28" s="45" t="s">
        <v>86</v>
      </c>
      <c r="B28" s="31" t="s">
        <v>88</v>
      </c>
      <c r="C28" s="54">
        <v>221.8</v>
      </c>
      <c r="D28" s="62">
        <v>286</v>
      </c>
      <c r="E28" s="62">
        <v>214.5</v>
      </c>
      <c r="F28" s="60">
        <f t="shared" si="0"/>
        <v>75</v>
      </c>
      <c r="G28" s="60">
        <f t="shared" si="1"/>
        <v>96.70874661857529</v>
      </c>
      <c r="H28" s="14"/>
    </row>
    <row r="29" spans="1:9" ht="51">
      <c r="A29" s="45" t="s">
        <v>89</v>
      </c>
      <c r="B29" s="32" t="s">
        <v>90</v>
      </c>
      <c r="C29" s="53"/>
      <c r="D29" s="69"/>
      <c r="E29" s="60"/>
      <c r="F29" s="60" t="e">
        <f t="shared" si="0"/>
        <v>#DIV/0!</v>
      </c>
      <c r="G29" s="60" t="e">
        <f t="shared" si="1"/>
        <v>#DIV/0!</v>
      </c>
      <c r="H29" s="14"/>
    </row>
    <row r="30" spans="1:9" ht="25.5">
      <c r="A30" s="45" t="s">
        <v>91</v>
      </c>
      <c r="B30" s="31" t="s">
        <v>92</v>
      </c>
      <c r="C30" s="53">
        <v>0</v>
      </c>
      <c r="D30" s="60">
        <v>4199.3999999999996</v>
      </c>
      <c r="E30" s="60">
        <v>3310.5</v>
      </c>
      <c r="F30" s="60">
        <f t="shared" si="0"/>
        <v>78.832690384340637</v>
      </c>
      <c r="G30" s="60">
        <v>0</v>
      </c>
      <c r="H30" s="14"/>
    </row>
    <row r="31" spans="1:9" ht="66.75" customHeight="1">
      <c r="A31" s="45" t="s">
        <v>93</v>
      </c>
      <c r="B31" s="31" t="s">
        <v>94</v>
      </c>
      <c r="C31" s="53">
        <v>216.1</v>
      </c>
      <c r="D31" s="60">
        <v>347.5</v>
      </c>
      <c r="E31" s="60">
        <v>247.9</v>
      </c>
      <c r="F31" s="60">
        <f t="shared" si="0"/>
        <v>71.338129496402885</v>
      </c>
      <c r="G31" s="60">
        <f t="shared" si="1"/>
        <v>114.71540953262378</v>
      </c>
      <c r="H31" s="14"/>
    </row>
    <row r="32" spans="1:9">
      <c r="A32" s="45" t="s">
        <v>95</v>
      </c>
      <c r="B32" s="31" t="s">
        <v>96</v>
      </c>
      <c r="C32" s="53">
        <f>C33</f>
        <v>750.3</v>
      </c>
      <c r="D32" s="60">
        <f>D33</f>
        <v>6633.3</v>
      </c>
      <c r="E32" s="60">
        <f>E33</f>
        <v>6012.8</v>
      </c>
      <c r="F32" s="60">
        <f t="shared" si="0"/>
        <v>90.645681636591135</v>
      </c>
      <c r="G32" s="60" t="s">
        <v>134</v>
      </c>
      <c r="H32" s="14"/>
    </row>
    <row r="33" spans="1:8" ht="38.25">
      <c r="A33" s="45" t="s">
        <v>97</v>
      </c>
      <c r="B33" s="31" t="s">
        <v>98</v>
      </c>
      <c r="C33" s="53">
        <v>750.3</v>
      </c>
      <c r="D33" s="60">
        <v>6633.3</v>
      </c>
      <c r="E33" s="60">
        <v>6012.8</v>
      </c>
      <c r="F33" s="60">
        <f t="shared" si="0"/>
        <v>90.645681636591135</v>
      </c>
      <c r="G33" s="60" t="s">
        <v>134</v>
      </c>
      <c r="H33" s="14"/>
    </row>
    <row r="34" spans="1:8" hidden="1">
      <c r="A34" s="45" t="s">
        <v>99</v>
      </c>
      <c r="B34" s="31" t="s">
        <v>100</v>
      </c>
      <c r="C34" s="49">
        <v>0</v>
      </c>
      <c r="D34" s="49">
        <v>0</v>
      </c>
      <c r="E34" s="49">
        <v>0</v>
      </c>
      <c r="F34" s="61" t="e">
        <f t="shared" si="0"/>
        <v>#DIV/0!</v>
      </c>
      <c r="G34" s="61" t="e">
        <f t="shared" si="1"/>
        <v>#DIV/0!</v>
      </c>
      <c r="H34" s="14"/>
    </row>
    <row r="35" spans="1:8">
      <c r="A35" s="33" t="s">
        <v>3</v>
      </c>
      <c r="B35" s="34"/>
      <c r="C35" s="63">
        <f>C37+C42+C44+C47+C53+C55+C51</f>
        <v>10610.800000000001</v>
      </c>
      <c r="D35" s="63">
        <f t="shared" ref="D35:E35" si="3">D37+D42+D44+D47+D53+D55+D51</f>
        <v>31852.2</v>
      </c>
      <c r="E35" s="63">
        <f t="shared" si="3"/>
        <v>18971.400000000001</v>
      </c>
      <c r="F35" s="61">
        <f t="shared" si="0"/>
        <v>59.560721080490516</v>
      </c>
      <c r="G35" s="61">
        <f t="shared" si="1"/>
        <v>178.79330493459494</v>
      </c>
      <c r="H35" s="14"/>
    </row>
    <row r="36" spans="1:8">
      <c r="A36" s="58" t="s">
        <v>2</v>
      </c>
      <c r="B36" s="35"/>
      <c r="C36" s="63"/>
      <c r="D36" s="63"/>
      <c r="E36" s="63"/>
      <c r="F36" s="61"/>
      <c r="G36" s="61"/>
      <c r="H36" s="14"/>
    </row>
    <row r="37" spans="1:8">
      <c r="A37" s="58" t="s">
        <v>4</v>
      </c>
      <c r="B37" s="36" t="s">
        <v>5</v>
      </c>
      <c r="C37" s="60">
        <f>C38+C40+C41+C39</f>
        <v>4538.1000000000004</v>
      </c>
      <c r="D37" s="60">
        <f t="shared" ref="D37:E37" si="4">D38+D40+D41</f>
        <v>6541.2000000000007</v>
      </c>
      <c r="E37" s="60">
        <f t="shared" si="4"/>
        <v>4644.8</v>
      </c>
      <c r="F37" s="60">
        <f t="shared" si="0"/>
        <v>71.008377667706227</v>
      </c>
      <c r="G37" s="60">
        <f t="shared" si="1"/>
        <v>102.35120424847403</v>
      </c>
      <c r="H37" s="14"/>
    </row>
    <row r="38" spans="1:8" ht="51">
      <c r="A38" s="58" t="s">
        <v>6</v>
      </c>
      <c r="B38" s="37" t="s">
        <v>7</v>
      </c>
      <c r="C38" s="60">
        <v>4077.7</v>
      </c>
      <c r="D38" s="65">
        <v>6514.1</v>
      </c>
      <c r="E38" s="60">
        <v>4624.7</v>
      </c>
      <c r="F38" s="60">
        <f t="shared" si="0"/>
        <v>70.995225741084724</v>
      </c>
      <c r="G38" s="60">
        <f t="shared" si="1"/>
        <v>113.41442479829315</v>
      </c>
      <c r="H38" s="14"/>
    </row>
    <row r="39" spans="1:8" s="13" customFormat="1" ht="28.5" customHeight="1">
      <c r="A39" s="58" t="s">
        <v>127</v>
      </c>
      <c r="B39" s="59" t="s">
        <v>128</v>
      </c>
      <c r="C39" s="60">
        <v>374.6</v>
      </c>
      <c r="D39" s="65">
        <v>0</v>
      </c>
      <c r="E39" s="60">
        <v>0</v>
      </c>
      <c r="F39" s="60">
        <v>0</v>
      </c>
      <c r="G39" s="60">
        <f t="shared" si="1"/>
        <v>0</v>
      </c>
      <c r="H39" s="14"/>
    </row>
    <row r="40" spans="1:8">
      <c r="A40" s="58" t="s">
        <v>8</v>
      </c>
      <c r="B40" s="36" t="s">
        <v>9</v>
      </c>
      <c r="C40" s="60">
        <v>0</v>
      </c>
      <c r="D40" s="65">
        <v>5</v>
      </c>
      <c r="E40" s="60">
        <v>0</v>
      </c>
      <c r="F40" s="60">
        <f t="shared" si="0"/>
        <v>0</v>
      </c>
      <c r="G40" s="60">
        <v>0</v>
      </c>
      <c r="H40" s="14"/>
    </row>
    <row r="41" spans="1:8" ht="25.5">
      <c r="A41" s="58" t="s">
        <v>10</v>
      </c>
      <c r="B41" s="36" t="s">
        <v>11</v>
      </c>
      <c r="C41" s="60">
        <v>85.8</v>
      </c>
      <c r="D41" s="68">
        <v>22.1</v>
      </c>
      <c r="E41" s="60">
        <v>20.100000000000001</v>
      </c>
      <c r="F41" s="60">
        <f t="shared" si="0"/>
        <v>90.950226244343895</v>
      </c>
      <c r="G41" s="60">
        <f t="shared" si="1"/>
        <v>23.42657342657343</v>
      </c>
      <c r="H41" s="14"/>
    </row>
    <row r="42" spans="1:8">
      <c r="A42" s="58" t="s">
        <v>12</v>
      </c>
      <c r="B42" s="36" t="s">
        <v>13</v>
      </c>
      <c r="C42" s="60">
        <f t="shared" ref="C42:E42" si="5">C43</f>
        <v>216.1</v>
      </c>
      <c r="D42" s="60">
        <f t="shared" si="5"/>
        <v>347.5</v>
      </c>
      <c r="E42" s="60">
        <f t="shared" si="5"/>
        <v>247.9</v>
      </c>
      <c r="F42" s="60">
        <f t="shared" si="0"/>
        <v>71.338129496402885</v>
      </c>
      <c r="G42" s="60">
        <f t="shared" si="1"/>
        <v>114.71540953262378</v>
      </c>
      <c r="H42" s="14"/>
    </row>
    <row r="43" spans="1:8" ht="29.25" customHeight="1">
      <c r="A43" s="58" t="s">
        <v>14</v>
      </c>
      <c r="B43" s="36" t="s">
        <v>15</v>
      </c>
      <c r="C43" s="60">
        <v>216.1</v>
      </c>
      <c r="D43" s="60">
        <v>347.5</v>
      </c>
      <c r="E43" s="60">
        <v>247.9</v>
      </c>
      <c r="F43" s="60">
        <f t="shared" si="0"/>
        <v>71.338129496402885</v>
      </c>
      <c r="G43" s="60">
        <f t="shared" si="1"/>
        <v>114.71540953262378</v>
      </c>
      <c r="H43" s="14"/>
    </row>
    <row r="44" spans="1:8">
      <c r="A44" s="58" t="s">
        <v>16</v>
      </c>
      <c r="B44" s="36" t="s">
        <v>17</v>
      </c>
      <c r="C44" s="60">
        <f t="shared" ref="C44" si="6">C45+C46</f>
        <v>2259.5</v>
      </c>
      <c r="D44" s="60">
        <f t="shared" ref="D44:E44" si="7">D45+D46</f>
        <v>9842.2999999999993</v>
      </c>
      <c r="E44" s="60">
        <f t="shared" si="7"/>
        <v>3416.5</v>
      </c>
      <c r="F44" s="60">
        <f t="shared" si="0"/>
        <v>34.71241478109792</v>
      </c>
      <c r="G44" s="60">
        <f t="shared" si="1"/>
        <v>151.20601903075902</v>
      </c>
      <c r="H44" s="14"/>
    </row>
    <row r="45" spans="1:8" ht="25.5">
      <c r="A45" s="58" t="s">
        <v>18</v>
      </c>
      <c r="B45" s="36" t="s">
        <v>19</v>
      </c>
      <c r="C45" s="60">
        <v>276.10000000000002</v>
      </c>
      <c r="D45" s="60">
        <v>9822.2999999999993</v>
      </c>
      <c r="E45" s="60">
        <v>3411.5</v>
      </c>
      <c r="F45" s="60">
        <f t="shared" si="0"/>
        <v>34.73219103468638</v>
      </c>
      <c r="G45" s="60" t="s">
        <v>129</v>
      </c>
      <c r="H45" s="14"/>
    </row>
    <row r="46" spans="1:8" ht="25.5">
      <c r="A46" s="58" t="s">
        <v>20</v>
      </c>
      <c r="B46" s="36" t="s">
        <v>21</v>
      </c>
      <c r="C46" s="60">
        <v>1983.4</v>
      </c>
      <c r="D46" s="60">
        <v>20</v>
      </c>
      <c r="E46" s="60">
        <v>5</v>
      </c>
      <c r="F46" s="60">
        <f t="shared" si="0"/>
        <v>25</v>
      </c>
      <c r="G46" s="60">
        <f t="shared" si="1"/>
        <v>0.252092366643138</v>
      </c>
      <c r="H46" s="14"/>
    </row>
    <row r="47" spans="1:8" ht="19.5" customHeight="1">
      <c r="A47" s="58" t="s">
        <v>22</v>
      </c>
      <c r="B47" s="36" t="s">
        <v>23</v>
      </c>
      <c r="C47" s="60">
        <f>C48+C50+C49</f>
        <v>950.7</v>
      </c>
      <c r="D47" s="60">
        <f>D48+D50+D49</f>
        <v>6325.4000000000005</v>
      </c>
      <c r="E47" s="60">
        <f>E48+E50+E49</f>
        <v>5255</v>
      </c>
      <c r="F47" s="60">
        <f t="shared" si="0"/>
        <v>83.077750023713904</v>
      </c>
      <c r="G47" s="60" t="s">
        <v>135</v>
      </c>
      <c r="H47" s="14"/>
    </row>
    <row r="48" spans="1:8">
      <c r="A48" s="58" t="s">
        <v>24</v>
      </c>
      <c r="B48" s="36" t="s">
        <v>25</v>
      </c>
      <c r="C48" s="60">
        <v>5</v>
      </c>
      <c r="D48" s="60">
        <v>7</v>
      </c>
      <c r="E48" s="60">
        <v>4.5</v>
      </c>
      <c r="F48" s="60">
        <f t="shared" si="0"/>
        <v>64.285714285714292</v>
      </c>
      <c r="G48" s="60">
        <f t="shared" si="1"/>
        <v>90</v>
      </c>
      <c r="H48" s="14"/>
    </row>
    <row r="49" spans="1:8" s="13" customFormat="1">
      <c r="A49" s="58" t="s">
        <v>116</v>
      </c>
      <c r="B49" s="36" t="s">
        <v>117</v>
      </c>
      <c r="C49" s="60">
        <v>0</v>
      </c>
      <c r="D49" s="60">
        <v>5524.6</v>
      </c>
      <c r="E49" s="60">
        <v>4613.1000000000004</v>
      </c>
      <c r="F49" s="60">
        <f t="shared" si="0"/>
        <v>83.50106795062085</v>
      </c>
      <c r="G49" s="60">
        <v>0</v>
      </c>
      <c r="H49" s="14"/>
    </row>
    <row r="50" spans="1:8">
      <c r="A50" s="58" t="s">
        <v>26</v>
      </c>
      <c r="B50" s="36" t="s">
        <v>27</v>
      </c>
      <c r="C50" s="60">
        <v>945.7</v>
      </c>
      <c r="D50" s="60">
        <v>793.8</v>
      </c>
      <c r="E50" s="60">
        <v>637.4</v>
      </c>
      <c r="F50" s="60">
        <f t="shared" si="0"/>
        <v>80.297304106827909</v>
      </c>
      <c r="G50" s="60">
        <f t="shared" si="1"/>
        <v>67.399809664798553</v>
      </c>
      <c r="H50" s="14"/>
    </row>
    <row r="51" spans="1:8" s="9" customFormat="1">
      <c r="A51" s="58" t="s">
        <v>101</v>
      </c>
      <c r="B51" s="36" t="s">
        <v>103</v>
      </c>
      <c r="C51" s="60">
        <f>C52</f>
        <v>7.2</v>
      </c>
      <c r="D51" s="60">
        <v>0</v>
      </c>
      <c r="E51" s="60">
        <v>0</v>
      </c>
      <c r="F51" s="60">
        <v>0</v>
      </c>
      <c r="G51" s="60">
        <f t="shared" si="1"/>
        <v>0</v>
      </c>
      <c r="H51" s="14"/>
    </row>
    <row r="52" spans="1:8" s="9" customFormat="1" ht="42" customHeight="1">
      <c r="A52" s="58" t="s">
        <v>102</v>
      </c>
      <c r="B52" s="36" t="s">
        <v>104</v>
      </c>
      <c r="C52" s="60">
        <v>7.2</v>
      </c>
      <c r="D52" s="60">
        <v>0</v>
      </c>
      <c r="E52" s="60">
        <v>0</v>
      </c>
      <c r="F52" s="60">
        <v>0</v>
      </c>
      <c r="G52" s="60">
        <f t="shared" si="1"/>
        <v>0</v>
      </c>
      <c r="H52" s="14"/>
    </row>
    <row r="53" spans="1:8">
      <c r="A53" s="58" t="s">
        <v>51</v>
      </c>
      <c r="B53" s="36" t="s">
        <v>28</v>
      </c>
      <c r="C53" s="60">
        <f t="shared" ref="C53:E53" si="8">C54</f>
        <v>2639.2</v>
      </c>
      <c r="D53" s="60">
        <f t="shared" si="8"/>
        <v>8395.7999999999993</v>
      </c>
      <c r="E53" s="60">
        <f t="shared" si="8"/>
        <v>5407.2</v>
      </c>
      <c r="F53" s="60">
        <f t="shared" si="0"/>
        <v>64.403630386621884</v>
      </c>
      <c r="G53" s="60" t="s">
        <v>130</v>
      </c>
      <c r="H53" s="14"/>
    </row>
    <row r="54" spans="1:8" ht="15" customHeight="1">
      <c r="A54" s="58" t="s">
        <v>29</v>
      </c>
      <c r="B54" s="36" t="s">
        <v>30</v>
      </c>
      <c r="C54" s="60">
        <v>2639.2</v>
      </c>
      <c r="D54" s="60">
        <v>8395.7999999999993</v>
      </c>
      <c r="E54" s="60">
        <v>5407.2</v>
      </c>
      <c r="F54" s="60">
        <f t="shared" si="0"/>
        <v>64.403630386621884</v>
      </c>
      <c r="G54" s="60" t="s">
        <v>130</v>
      </c>
      <c r="H54" s="14"/>
    </row>
    <row r="55" spans="1:8" ht="56.25" customHeight="1">
      <c r="A55" s="58" t="s">
        <v>105</v>
      </c>
      <c r="B55" s="42" t="s">
        <v>107</v>
      </c>
      <c r="C55" s="60">
        <f t="shared" ref="C55:E55" si="9">C56</f>
        <v>0</v>
      </c>
      <c r="D55" s="60">
        <f t="shared" si="9"/>
        <v>400</v>
      </c>
      <c r="E55" s="60">
        <f t="shared" si="9"/>
        <v>0</v>
      </c>
      <c r="F55" s="60">
        <f t="shared" si="0"/>
        <v>0</v>
      </c>
      <c r="G55" s="60">
        <v>0</v>
      </c>
      <c r="H55" s="14"/>
    </row>
    <row r="56" spans="1:8" ht="25.5">
      <c r="A56" s="58" t="s">
        <v>106</v>
      </c>
      <c r="B56" s="42" t="s">
        <v>108</v>
      </c>
      <c r="C56" s="60">
        <v>0</v>
      </c>
      <c r="D56" s="60">
        <v>400</v>
      </c>
      <c r="E56" s="60">
        <v>0</v>
      </c>
      <c r="F56" s="60">
        <f t="shared" si="0"/>
        <v>0</v>
      </c>
      <c r="G56" s="60">
        <v>0</v>
      </c>
      <c r="H56" s="14"/>
    </row>
    <row r="57" spans="1:8" ht="25.5">
      <c r="A57" s="22" t="s">
        <v>31</v>
      </c>
      <c r="B57" s="34"/>
      <c r="C57" s="60">
        <f>C5-C35</f>
        <v>1875.3999999999996</v>
      </c>
      <c r="D57" s="60">
        <f>D5-D35</f>
        <v>-2513.4999999999964</v>
      </c>
      <c r="E57" s="60">
        <f>E5-E35</f>
        <v>2013.5</v>
      </c>
      <c r="F57" s="66"/>
      <c r="G57" s="66"/>
    </row>
    <row r="58" spans="1:8" ht="25.5">
      <c r="A58" s="33" t="s">
        <v>32</v>
      </c>
      <c r="B58" s="38"/>
      <c r="C58" s="61">
        <f t="shared" ref="C58" si="10">C60</f>
        <v>-1875.3999999999996</v>
      </c>
      <c r="D58" s="61">
        <f t="shared" ref="D58:E58" si="11">D60</f>
        <v>2513.5</v>
      </c>
      <c r="E58" s="56">
        <f t="shared" si="11"/>
        <v>-2013.5</v>
      </c>
      <c r="F58" s="67"/>
      <c r="G58" s="67"/>
    </row>
    <row r="59" spans="1:8">
      <c r="A59" s="58" t="s">
        <v>2</v>
      </c>
      <c r="B59" s="34"/>
      <c r="C59" s="60"/>
      <c r="D59" s="60"/>
      <c r="E59" s="60"/>
      <c r="F59" s="66"/>
      <c r="G59" s="66"/>
    </row>
    <row r="60" spans="1:8" ht="27" customHeight="1">
      <c r="A60" s="58" t="s">
        <v>33</v>
      </c>
      <c r="B60" s="34" t="s">
        <v>34</v>
      </c>
      <c r="C60" s="60">
        <f t="shared" ref="C60" si="12">C61+C62</f>
        <v>-1875.3999999999996</v>
      </c>
      <c r="D60" s="60">
        <f t="shared" ref="D60:E60" si="13">D61+D62</f>
        <v>2513.5</v>
      </c>
      <c r="E60" s="60">
        <f t="shared" si="13"/>
        <v>-2013.5</v>
      </c>
      <c r="F60" s="66"/>
      <c r="G60" s="66"/>
    </row>
    <row r="61" spans="1:8" ht="28.5" customHeight="1">
      <c r="A61" s="58" t="s">
        <v>35</v>
      </c>
      <c r="B61" s="34" t="s">
        <v>36</v>
      </c>
      <c r="C61" s="60">
        <v>-13533.6</v>
      </c>
      <c r="D61" s="60">
        <v>-29338.7</v>
      </c>
      <c r="E61" s="60">
        <v>-21312.5</v>
      </c>
      <c r="F61" s="66"/>
      <c r="G61" s="66"/>
    </row>
    <row r="62" spans="1:8" ht="27.75" customHeight="1">
      <c r="A62" s="58" t="s">
        <v>37</v>
      </c>
      <c r="B62" s="34" t="s">
        <v>38</v>
      </c>
      <c r="C62" s="60">
        <v>11658.2</v>
      </c>
      <c r="D62" s="60">
        <v>31852.2</v>
      </c>
      <c r="E62" s="60">
        <v>19299</v>
      </c>
      <c r="F62" s="66"/>
      <c r="G62" s="66"/>
    </row>
    <row r="63" spans="1:8">
      <c r="A63" s="23"/>
      <c r="B63" s="23"/>
      <c r="C63" s="23"/>
      <c r="D63" s="23"/>
      <c r="E63" s="23"/>
      <c r="F63" s="23"/>
      <c r="G63" s="23"/>
    </row>
    <row r="64" spans="1:8">
      <c r="A64" s="23"/>
      <c r="B64" s="23"/>
      <c r="C64" s="23"/>
      <c r="D64" s="23"/>
      <c r="E64" s="23"/>
      <c r="F64" s="23"/>
      <c r="G64" s="23"/>
    </row>
    <row r="65" spans="1:7">
      <c r="A65" s="23"/>
      <c r="B65" s="23"/>
      <c r="C65" s="23"/>
      <c r="D65" s="23"/>
      <c r="E65" s="23"/>
      <c r="F65" s="23"/>
      <c r="G65" s="23"/>
    </row>
    <row r="66" spans="1:7" ht="14.25">
      <c r="A66" s="70" t="s">
        <v>48</v>
      </c>
      <c r="B66" s="70"/>
      <c r="C66" s="70"/>
      <c r="D66" s="70"/>
      <c r="E66" s="70"/>
      <c r="F66" s="70"/>
      <c r="G66" s="70"/>
    </row>
    <row r="67" spans="1:7">
      <c r="A67" s="23"/>
      <c r="B67" s="23"/>
      <c r="C67" s="23"/>
      <c r="D67" s="23"/>
      <c r="E67" s="23"/>
      <c r="F67" s="23"/>
      <c r="G67" s="23"/>
    </row>
  </sheetData>
  <mergeCells count="2">
    <mergeCell ref="A66:G6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A23" sqref="A23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73" t="s">
        <v>122</v>
      </c>
      <c r="B2" s="70"/>
      <c r="C2" s="70"/>
      <c r="D2" s="70"/>
      <c r="E2" s="70"/>
      <c r="F2" s="70"/>
      <c r="G2" s="70"/>
      <c r="H2" s="6"/>
    </row>
    <row r="3" spans="1:8">
      <c r="A3" s="16"/>
      <c r="B3" s="16"/>
      <c r="C3" s="16"/>
      <c r="D3" s="16"/>
      <c r="E3" s="16"/>
      <c r="F3" s="16"/>
      <c r="G3" s="17"/>
      <c r="H3" s="6"/>
    </row>
    <row r="4" spans="1:8" ht="90" customHeight="1">
      <c r="A4" s="39" t="s">
        <v>39</v>
      </c>
      <c r="B4" s="39" t="s">
        <v>40</v>
      </c>
      <c r="C4" s="47" t="s">
        <v>123</v>
      </c>
      <c r="D4" s="47" t="s">
        <v>124</v>
      </c>
      <c r="E4" s="47" t="s">
        <v>125</v>
      </c>
      <c r="F4" s="39" t="s">
        <v>113</v>
      </c>
      <c r="G4" s="39" t="s">
        <v>112</v>
      </c>
      <c r="H4" s="6"/>
    </row>
    <row r="5" spans="1:8" ht="78" customHeight="1">
      <c r="A5" s="40" t="s">
        <v>41</v>
      </c>
      <c r="B5" s="50">
        <v>7</v>
      </c>
      <c r="C5" s="51">
        <v>2869.8</v>
      </c>
      <c r="D5" s="51">
        <v>4473.6000000000004</v>
      </c>
      <c r="E5" s="51">
        <v>3196.5</v>
      </c>
      <c r="F5" s="51">
        <f>E5/D5*100</f>
        <v>71.452521459227455</v>
      </c>
      <c r="G5" s="51">
        <f>E5/C5*100</f>
        <v>111.3840685762074</v>
      </c>
      <c r="H5" s="6"/>
    </row>
    <row r="6" spans="1:8" ht="61.5" customHeight="1">
      <c r="A6" s="41" t="s">
        <v>42</v>
      </c>
      <c r="B6" s="50">
        <v>4.4000000000000004</v>
      </c>
      <c r="C6" s="51">
        <v>1686.7</v>
      </c>
      <c r="D6" s="51">
        <v>3665.1</v>
      </c>
      <c r="E6" s="51">
        <v>1847.3</v>
      </c>
      <c r="F6" s="51">
        <f>E6/D6*100</f>
        <v>50.40244468090912</v>
      </c>
      <c r="G6" s="51">
        <f>E6/C6*100</f>
        <v>109.52155095749094</v>
      </c>
      <c r="H6" s="6"/>
    </row>
    <row r="7" spans="1:8">
      <c r="A7" s="16"/>
      <c r="B7" s="16"/>
      <c r="C7" s="16"/>
      <c r="D7" s="16"/>
      <c r="E7" s="16"/>
      <c r="F7" s="16"/>
      <c r="G7" s="16"/>
      <c r="H7" s="6"/>
    </row>
    <row r="8" spans="1:8">
      <c r="A8" s="16"/>
      <c r="B8" s="16"/>
      <c r="C8" s="16"/>
      <c r="D8" s="16"/>
      <c r="E8" s="16"/>
      <c r="F8" s="16"/>
      <c r="G8" s="16"/>
      <c r="H8" s="6"/>
    </row>
    <row r="9" spans="1:8">
      <c r="A9" s="16"/>
      <c r="B9" s="16"/>
      <c r="C9" s="16"/>
      <c r="D9" s="16"/>
      <c r="E9" s="16"/>
      <c r="F9" s="16"/>
      <c r="G9" s="16"/>
      <c r="H9" s="6"/>
    </row>
    <row r="10" spans="1:8">
      <c r="A10" s="70" t="s">
        <v>44</v>
      </c>
      <c r="B10" s="70"/>
      <c r="C10" s="70"/>
      <c r="D10" s="70"/>
      <c r="E10" s="70"/>
      <c r="F10" s="70"/>
      <c r="G10" s="70"/>
      <c r="H10" s="6"/>
    </row>
    <row r="11" spans="1:8">
      <c r="A11" s="16"/>
      <c r="B11" s="16"/>
      <c r="C11" s="16"/>
      <c r="D11" s="16"/>
      <c r="E11" s="16"/>
      <c r="F11" s="16"/>
      <c r="G11" s="16"/>
      <c r="H11" s="6"/>
    </row>
    <row r="12" spans="1:8">
      <c r="A12" s="16"/>
      <c r="B12" s="16"/>
      <c r="C12" s="16"/>
      <c r="D12" s="16"/>
      <c r="E12" s="16"/>
      <c r="F12" s="16"/>
      <c r="G12" s="16"/>
      <c r="H12" s="6"/>
    </row>
    <row r="13" spans="1:8">
      <c r="A13" s="16"/>
      <c r="B13" s="16"/>
      <c r="C13" s="16"/>
      <c r="D13" s="16"/>
      <c r="E13" s="16"/>
      <c r="F13" s="16"/>
      <c r="G13" s="16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4" workbookViewId="0">
      <selection activeCell="F10" sqref="F10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6"/>
      <c r="B1" s="6"/>
      <c r="C1" s="6"/>
      <c r="D1" s="6"/>
      <c r="E1" s="6"/>
      <c r="F1" s="6"/>
    </row>
    <row r="2" spans="1:7" ht="96" customHeight="1">
      <c r="A2" s="73" t="s">
        <v>126</v>
      </c>
      <c r="B2" s="70"/>
      <c r="C2" s="70"/>
      <c r="D2" s="70"/>
      <c r="E2" s="70"/>
      <c r="F2" s="70"/>
    </row>
    <row r="3" spans="1:7">
      <c r="A3" s="16"/>
      <c r="B3" s="16"/>
      <c r="C3" s="16"/>
      <c r="D3" s="16"/>
      <c r="E3" s="16"/>
      <c r="F3" s="17"/>
    </row>
    <row r="4" spans="1:7" ht="83.25" customHeight="1">
      <c r="A4" s="18" t="s">
        <v>45</v>
      </c>
      <c r="B4" s="46" t="s">
        <v>123</v>
      </c>
      <c r="C4" s="46" t="s">
        <v>124</v>
      </c>
      <c r="D4" s="46" t="s">
        <v>125</v>
      </c>
      <c r="E4" s="19" t="s">
        <v>113</v>
      </c>
      <c r="F4" s="19" t="s">
        <v>112</v>
      </c>
    </row>
    <row r="5" spans="1:7" s="3" customFormat="1" ht="75.75" customHeight="1">
      <c r="A5" s="43" t="s">
        <v>52</v>
      </c>
      <c r="B5" s="64">
        <v>0</v>
      </c>
      <c r="C5" s="62">
        <v>11.2</v>
      </c>
      <c r="D5" s="62">
        <v>11.2</v>
      </c>
      <c r="E5" s="62">
        <f t="shared" ref="E5:E11" si="0">D5/C5*100</f>
        <v>100</v>
      </c>
      <c r="F5" s="62">
        <v>0</v>
      </c>
    </row>
    <row r="6" spans="1:7" s="4" customFormat="1" ht="74.25" customHeight="1">
      <c r="A6" s="44" t="s">
        <v>53</v>
      </c>
      <c r="B6" s="64">
        <v>0</v>
      </c>
      <c r="C6" s="62">
        <v>2</v>
      </c>
      <c r="D6" s="62">
        <v>0</v>
      </c>
      <c r="E6" s="62">
        <f t="shared" si="0"/>
        <v>0</v>
      </c>
      <c r="F6" s="62">
        <v>0</v>
      </c>
    </row>
    <row r="7" spans="1:7" ht="82.5" customHeight="1">
      <c r="A7" s="10" t="s">
        <v>109</v>
      </c>
      <c r="B7" s="62">
        <v>276.10000000000002</v>
      </c>
      <c r="C7" s="62">
        <v>9822.2999999999993</v>
      </c>
      <c r="D7" s="62">
        <v>3411.5</v>
      </c>
      <c r="E7" s="62">
        <f t="shared" si="0"/>
        <v>34.73219103468638</v>
      </c>
      <c r="F7" s="62" t="s">
        <v>129</v>
      </c>
      <c r="G7" s="48"/>
    </row>
    <row r="8" spans="1:7" ht="96" customHeight="1">
      <c r="A8" s="11" t="s">
        <v>50</v>
      </c>
      <c r="B8" s="62">
        <v>0</v>
      </c>
      <c r="C8" s="62">
        <v>15</v>
      </c>
      <c r="D8" s="62">
        <v>0</v>
      </c>
      <c r="E8" s="62">
        <f t="shared" si="0"/>
        <v>0</v>
      </c>
      <c r="F8" s="62">
        <v>0</v>
      </c>
      <c r="G8" s="48"/>
    </row>
    <row r="9" spans="1:7" ht="72" customHeight="1">
      <c r="A9" s="12" t="s">
        <v>49</v>
      </c>
      <c r="B9" s="62">
        <v>945.7</v>
      </c>
      <c r="C9" s="62">
        <v>793.8</v>
      </c>
      <c r="D9" s="62">
        <v>637.4</v>
      </c>
      <c r="E9" s="62">
        <f t="shared" si="0"/>
        <v>80.297304106827909</v>
      </c>
      <c r="F9" s="62">
        <f t="shared" ref="F9" si="1">D9/B9*100</f>
        <v>67.399809664798553</v>
      </c>
      <c r="G9" s="48"/>
    </row>
    <row r="10" spans="1:7" s="8" customFormat="1" ht="61.5" customHeight="1">
      <c r="A10" s="12" t="s">
        <v>110</v>
      </c>
      <c r="B10" s="62">
        <v>2639.2</v>
      </c>
      <c r="C10" s="62">
        <v>8395.7999999999993</v>
      </c>
      <c r="D10" s="62">
        <v>5407.2</v>
      </c>
      <c r="E10" s="62">
        <f t="shared" si="0"/>
        <v>64.403630386621884</v>
      </c>
      <c r="F10" s="62" t="s">
        <v>130</v>
      </c>
      <c r="G10" s="48"/>
    </row>
    <row r="11" spans="1:7" ht="27.75" customHeight="1">
      <c r="A11" s="20" t="s">
        <v>46</v>
      </c>
      <c r="B11" s="64">
        <f>SUM(B5:B10)</f>
        <v>3861</v>
      </c>
      <c r="C11" s="64">
        <f>SUM(C5:C10)</f>
        <v>19040.099999999999</v>
      </c>
      <c r="D11" s="64">
        <f>SUM(D5:D10)</f>
        <v>9467.2999999999993</v>
      </c>
      <c r="E11" s="64">
        <f t="shared" si="0"/>
        <v>49.722953135750338</v>
      </c>
      <c r="F11" s="57" t="s">
        <v>131</v>
      </c>
      <c r="G11" s="48"/>
    </row>
    <row r="12" spans="1:7">
      <c r="A12" s="16"/>
      <c r="B12" s="21"/>
      <c r="C12" s="16"/>
      <c r="D12" s="16"/>
      <c r="E12" s="16"/>
      <c r="F12" s="16"/>
      <c r="G12" s="48"/>
    </row>
    <row r="13" spans="1:7">
      <c r="A13" s="16"/>
      <c r="B13" s="16"/>
      <c r="C13" s="16"/>
      <c r="D13" s="16"/>
      <c r="E13" s="16"/>
      <c r="F13" s="16"/>
    </row>
    <row r="14" spans="1:7">
      <c r="A14" s="16"/>
      <c r="B14" s="16"/>
      <c r="C14" s="16"/>
      <c r="D14" s="16"/>
      <c r="E14" s="16"/>
      <c r="F14" s="16"/>
    </row>
    <row r="15" spans="1:7">
      <c r="A15" s="70" t="s">
        <v>47</v>
      </c>
      <c r="B15" s="70"/>
      <c r="C15" s="70"/>
      <c r="D15" s="70"/>
      <c r="E15" s="70"/>
      <c r="F15" s="70"/>
    </row>
    <row r="16" spans="1:7">
      <c r="A16" s="16"/>
      <c r="B16" s="16"/>
      <c r="C16" s="16"/>
      <c r="D16" s="16"/>
      <c r="E16" s="16"/>
      <c r="F16" s="16"/>
    </row>
    <row r="17" spans="1:6">
      <c r="A17" s="16"/>
      <c r="B17" s="16"/>
      <c r="C17" s="16"/>
      <c r="D17" s="16"/>
      <c r="E17" s="16"/>
      <c r="F17" s="16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2024-10-22T12:39:45Z</cp:lastPrinted>
  <dcterms:created xsi:type="dcterms:W3CDTF">2017-04-17T10:25:39Z</dcterms:created>
  <dcterms:modified xsi:type="dcterms:W3CDTF">2024-10-22T12:39:50Z</dcterms:modified>
</cp:coreProperties>
</file>