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4385" yWindow="-60" windowWidth="14445" windowHeight="12465" activeTab="2"/>
  </bookViews>
  <sheets>
    <sheet name="таблица 1" sheetId="1" r:id="rId1"/>
    <sheet name="таблица 2" sheetId="2" r:id="rId2"/>
    <sheet name="таблица 3" sheetId="3" r:id="rId3"/>
  </sheets>
  <definedNames>
    <definedName name="_GoBack" localSheetId="0">'таблица 1'!$D$20</definedName>
  </definedNames>
  <calcPr calcId="125725"/>
</workbook>
</file>

<file path=xl/calcChain.xml><?xml version="1.0" encoding="utf-8"?>
<calcChain xmlns="http://schemas.openxmlformats.org/spreadsheetml/2006/main">
  <c r="C24" i="1"/>
  <c r="D12" i="3"/>
  <c r="C12"/>
  <c r="B12"/>
  <c r="F9"/>
  <c r="F10"/>
  <c r="E8"/>
  <c r="E9"/>
  <c r="E11"/>
  <c r="D7" i="1"/>
  <c r="G8"/>
  <c r="G9"/>
  <c r="G11"/>
  <c r="G12"/>
  <c r="G13"/>
  <c r="G15"/>
  <c r="G16"/>
  <c r="G17"/>
  <c r="G18"/>
  <c r="G19"/>
  <c r="G20"/>
  <c r="G21"/>
  <c r="G22"/>
  <c r="G23"/>
  <c r="G24"/>
  <c r="G25"/>
  <c r="G26"/>
  <c r="G27"/>
  <c r="G28"/>
  <c r="G29"/>
  <c r="G30"/>
  <c r="G31"/>
  <c r="G32"/>
  <c r="G33"/>
  <c r="G34"/>
  <c r="G36"/>
  <c r="G37"/>
  <c r="G40"/>
  <c r="G41"/>
  <c r="G42"/>
  <c r="G43"/>
  <c r="G45"/>
  <c r="G46"/>
  <c r="G47"/>
  <c r="G50"/>
  <c r="G51"/>
  <c r="F8"/>
  <c r="F9"/>
  <c r="F10"/>
  <c r="F11"/>
  <c r="F12"/>
  <c r="F13"/>
  <c r="F15"/>
  <c r="F16"/>
  <c r="F17"/>
  <c r="F18"/>
  <c r="F20"/>
  <c r="F21"/>
  <c r="F22"/>
  <c r="F24"/>
  <c r="F25"/>
  <c r="F26"/>
  <c r="F27"/>
  <c r="F28"/>
  <c r="F30"/>
  <c r="F31"/>
  <c r="F32"/>
  <c r="F34"/>
  <c r="F36"/>
  <c r="F37"/>
  <c r="F38"/>
  <c r="F39"/>
  <c r="F40"/>
  <c r="F41"/>
  <c r="F42"/>
  <c r="F43"/>
  <c r="F44"/>
  <c r="F45"/>
  <c r="F46"/>
  <c r="F47"/>
  <c r="F48"/>
  <c r="F49"/>
  <c r="F50"/>
  <c r="F51"/>
  <c r="F52"/>
  <c r="F53"/>
  <c r="C34"/>
  <c r="D34"/>
  <c r="E48"/>
  <c r="D48"/>
  <c r="C57"/>
  <c r="C55"/>
  <c r="C52"/>
  <c r="C50"/>
  <c r="C45"/>
  <c r="C42"/>
  <c r="C40"/>
  <c r="C36"/>
  <c r="C5"/>
  <c r="C54" s="1"/>
  <c r="E5" i="3"/>
  <c r="E6"/>
  <c r="E7"/>
  <c r="F7"/>
  <c r="D52" i="1" l="1"/>
  <c r="E52"/>
  <c r="D50"/>
  <c r="E50"/>
  <c r="D45"/>
  <c r="E45"/>
  <c r="D42"/>
  <c r="E42"/>
  <c r="D40"/>
  <c r="E40"/>
  <c r="D36"/>
  <c r="E36"/>
  <c r="G7"/>
  <c r="D5"/>
  <c r="F7"/>
  <c r="E34" l="1"/>
  <c r="E5"/>
  <c r="G5" l="1"/>
  <c r="F5"/>
  <c r="G6" i="2" l="1"/>
  <c r="G5"/>
  <c r="F12" i="3" l="1"/>
  <c r="E12"/>
  <c r="F6" i="2"/>
  <c r="E54" i="1" l="1"/>
  <c r="D54"/>
  <c r="D57"/>
  <c r="D55" s="1"/>
  <c r="E57"/>
  <c r="E55" s="1"/>
  <c r="F5" i="2" l="1"/>
</calcChain>
</file>

<file path=xl/sharedStrings.xml><?xml version="1.0" encoding="utf-8"?>
<sst xmlns="http://schemas.openxmlformats.org/spreadsheetml/2006/main" count="136" uniqueCount="127">
  <si>
    <t>Наименование показателя</t>
  </si>
  <si>
    <t>Код бюджетной классификации</t>
  </si>
  <si>
    <t>в том числе</t>
  </si>
  <si>
    <t>Расходы бюджета, всего</t>
  </si>
  <si>
    <t>Общегосударственные вопросы</t>
  </si>
  <si>
    <t>00 0100 0000000000 000</t>
  </si>
  <si>
    <t>Функционирование высшего должностного лица субъекта Российской Федерации и муниципального образования</t>
  </si>
  <si>
    <t>00 0104 0000000000 000</t>
  </si>
  <si>
    <t>Резервные фонды</t>
  </si>
  <si>
    <t>00 0111 0000000000 000</t>
  </si>
  <si>
    <t>Другие общегосударственные вопросы</t>
  </si>
  <si>
    <t>00 0113 0000000000 000</t>
  </si>
  <si>
    <t xml:space="preserve">Национальная оборона </t>
  </si>
  <si>
    <t>00 0200 0000000000 000</t>
  </si>
  <si>
    <t>Мобилизационная и вневойсковая подготовка</t>
  </si>
  <si>
    <t>00 0203 0000000000 000</t>
  </si>
  <si>
    <t>Национальная экономика</t>
  </si>
  <si>
    <t>00 0400 0000000000 000</t>
  </si>
  <si>
    <t>Дорожное хозяйство (дорожные фонды)</t>
  </si>
  <si>
    <t>00 0409 0000000000 000</t>
  </si>
  <si>
    <t>Другие вопросы в области национальной экономики</t>
  </si>
  <si>
    <t>00 0412 0000000000 000</t>
  </si>
  <si>
    <t>Жилищно-коммунальное хозяйство</t>
  </si>
  <si>
    <t>00 0500 0000000000 000</t>
  </si>
  <si>
    <t>Жилищное хозяйство</t>
  </si>
  <si>
    <t>00 0501 0000000000 000</t>
  </si>
  <si>
    <t>Благоустройство</t>
  </si>
  <si>
    <t>00 0503 0000000000 000</t>
  </si>
  <si>
    <t>00 0800 0000000000 000</t>
  </si>
  <si>
    <t>Культура</t>
  </si>
  <si>
    <t>00 0801 0000000000 000</t>
  </si>
  <si>
    <t>Результат исполнения бюджета (дефицит “+”, профицит “–“)</t>
  </si>
  <si>
    <t>Источники финансирования, всего</t>
  </si>
  <si>
    <t>Изменение остатков средств на счетах по учету средств бюджета</t>
  </si>
  <si>
    <t>00 0105 0000000000 000</t>
  </si>
  <si>
    <t xml:space="preserve">Увеличение прочих остатков денежных средств бюджета </t>
  </si>
  <si>
    <t>00 0105 0201100000 510</t>
  </si>
  <si>
    <t xml:space="preserve">Уменьшение прочих остатков денежных средств бюджета </t>
  </si>
  <si>
    <t>00 0105 0201100000 610</t>
  </si>
  <si>
    <t>Наименование категории</t>
  </si>
  <si>
    <t>Среднесписочная численность работников (человек)</t>
  </si>
  <si>
    <t>Муниципальные служащие органов местного самоуправления</t>
  </si>
  <si>
    <t>Работники муниципальных учреждений</t>
  </si>
  <si>
    <t>тыс. руб.</t>
  </si>
  <si>
    <t>Начальник финансового управления                                                                              Е.А. Малышева</t>
  </si>
  <si>
    <t>Наименование муниципальной программы</t>
  </si>
  <si>
    <t>ИТОГО:</t>
  </si>
  <si>
    <t>Начальник финансового управления                                                                                       Е.А. Малышева</t>
  </si>
  <si>
    <t>Начальник финансового управления                                                                                                 Е.А. Малышева</t>
  </si>
  <si>
    <t>Муниципальная программа "Комплексное благоустройство территории Свободинского муниципального образования Базарно-Карабулакского муниципального района"</t>
  </si>
  <si>
    <t>Муниципальная программа "Инвентаризация земельных участков, для их бесплатного предоставления гражданам, имеющим трех и более детей на территории Свободинского муниципального образования Базарно-Карабулакского муниципального района"</t>
  </si>
  <si>
    <t>Культура и кинематография</t>
  </si>
  <si>
    <t>Муниципальная программа "Обеспечение первичных мер пожарной безопасности Свободинского муниципального образования Базарно-Карабулакского муниципального района"</t>
  </si>
  <si>
    <t>Муниципальная программа «Повышение безопасности дорожного движения в Свободинском муниципальном образовании Базарно-Карабулакского муниципального района»</t>
  </si>
  <si>
    <t>Доходы бюджета, всего</t>
  </si>
  <si>
    <t xml:space="preserve">Налоговые и неналоговые доходы </t>
  </si>
  <si>
    <t>Налоги на прибыль, доходы</t>
  </si>
  <si>
    <t>Налог  на доходы физических лиц</t>
  </si>
  <si>
    <t>10102000010000110</t>
  </si>
  <si>
    <t xml:space="preserve">Налоги на товары ( работы, услуги) реализуемые на территории Российской Федерации </t>
  </si>
  <si>
    <t>Налоги на совокупный доход</t>
  </si>
  <si>
    <t>Единый сельскохозяйственный налог</t>
  </si>
  <si>
    <t>10503000010000110</t>
  </si>
  <si>
    <t>Налоги на имущество</t>
  </si>
  <si>
    <t>Налог на имущество физических лиц</t>
  </si>
  <si>
    <t>10601000000000110</t>
  </si>
  <si>
    <t>Земельный налог</t>
  </si>
  <si>
    <t>10606000000000110</t>
  </si>
  <si>
    <t>Государственная пошлина</t>
  </si>
  <si>
    <t>Доходы от использования имущества, находящегося в государственной и муниципальной собственности</t>
  </si>
  <si>
    <t>Арендная плата за земли, находящиеся в государственной собственности до разграничения государственной собственности на землю и поступление от продажи права на заключение договоров аренды указанных земельных участков</t>
  </si>
  <si>
    <t>11105010000000120</t>
  </si>
  <si>
    <t xml:space="preserve">Доходы получаемые в виде арендной платы </t>
  </si>
  <si>
    <t>11105020000000120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</si>
  <si>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 учреждений ( за исключением имущества бюджетных и автономных учреждений)</t>
  </si>
  <si>
    <t>11105030000000120</t>
  </si>
  <si>
    <t>Доходы от продажи материальных и нематериальных активов</t>
  </si>
  <si>
    <t>11406000000000430</t>
  </si>
  <si>
    <t>Штрафы, санкции, возмещение ущерба</t>
  </si>
  <si>
    <t>11651000020000140</t>
  </si>
  <si>
    <t>Невыясненные поступления</t>
  </si>
  <si>
    <t>11701000000000180</t>
  </si>
  <si>
    <t>Безвозмездные поступления от других бюджетов бюджетной системы Российской Федерации</t>
  </si>
  <si>
    <t>20200000000000151</t>
  </si>
  <si>
    <t>Дотации бюджетам субъектов Российской Федерации и муниципальных образований , в том числе: </t>
  </si>
  <si>
    <t>20210000000000151</t>
  </si>
  <si>
    <t xml:space="preserve">Дотация  на выравнивание бюджетной обеспеченности поселений за счет средств областного бюджета  </t>
  </si>
  <si>
    <t>20215001130001151</t>
  </si>
  <si>
    <t>20216001130001151</t>
  </si>
  <si>
    <t>Субсидии бюджетам муницпальных районов и поселений области на поддержку отрасли культуры</t>
  </si>
  <si>
    <t xml:space="preserve"> 2 02 25 519 13 0000 150</t>
  </si>
  <si>
    <t>Субсидии на бюджетам сельких поселений</t>
  </si>
  <si>
    <t>20225519130000150</t>
  </si>
  <si>
    <t>Субвенция  бюджетам поселений на осуществление  первичного воинского учета на территориях, где отсутствуют военные комиссариаты</t>
  </si>
  <si>
    <t>20235118130000151</t>
  </si>
  <si>
    <t>Иные межбюджетные трансферты</t>
  </si>
  <si>
    <t>20240000000000151</t>
  </si>
  <si>
    <t>Прочие межбюджетные трансферты, передаваемые бюджетам поселений</t>
  </si>
  <si>
    <t>20249999130000151</t>
  </si>
  <si>
    <t>Возврат прочих остатков</t>
  </si>
  <si>
    <t>21960010130000150</t>
  </si>
  <si>
    <t>Муниципальная программа "Текущий ремонт и укрепление материально-технической базы МБУК "КДЦ Свободинского МО" на 2022 год"</t>
  </si>
  <si>
    <t>Исполнено на 1 апреля 2022 г.</t>
  </si>
  <si>
    <t>Утвержденные бюджетные назначения на                        1 апреля 2023 г.</t>
  </si>
  <si>
    <t>Исполнено на 1 апреля 2023 г.</t>
  </si>
  <si>
    <t>% исполнения плана                       2023 года</t>
  </si>
  <si>
    <t>% исполнения 2023 года к 2022 году</t>
  </si>
  <si>
    <t>Исполнено на 1 апреля 2022 г. (тыс.руб)</t>
  </si>
  <si>
    <t>Утвержденные бюджетные назначения на           1 апреля 2023 г. (тыс.руб)</t>
  </si>
  <si>
    <t>Исполнено на 1 апреля 2023 г. (тыс.руб)</t>
  </si>
  <si>
    <t>% исполнения плана 2023 года</t>
  </si>
  <si>
    <t xml:space="preserve">Сведения                                                                                                                                                                                                                                      об исполнении бюджета Свободинского муниципального образования                                                                                                   Базарно-Карабулакского муниципального района                                                                                                                                                              по расходам в разрезе муниципальных программ
на 1 апреля 2023 года     
</t>
  </si>
  <si>
    <t xml:space="preserve">Сведения об исполнении бюджета Свободинского муниципального образования                                                                                                  Базарно-Карабулакского муниципального района 
на 1 апреля 2023 года
</t>
  </si>
  <si>
    <t xml:space="preserve">Сведения
о численности муниципальных служащих органов местного самоуправления и работников муниципальных учреждений, и фактических затратах на их денежное содержание по Свободинскому муниципальному образованию Базарно-Карабулакского муниципального района
на 1 апреля 2023 года
</t>
  </si>
  <si>
    <t>Образование</t>
  </si>
  <si>
    <t>Профессиональная подготовка, переподготовка и повышение квалификации</t>
  </si>
  <si>
    <t>00 0700 0000000000 000</t>
  </si>
  <si>
    <t>00 0705 0000000000 000</t>
  </si>
  <si>
    <t>Межбюджетные трансферты  общего характера бюджетам бюджетной системы Российской Федерации</t>
  </si>
  <si>
    <t>Прочие межбюджетные трансферты общего характера</t>
  </si>
  <si>
    <t>00 1400 0000000000 000</t>
  </si>
  <si>
    <t>00 1403 0000000000 000</t>
  </si>
  <si>
    <t>св. 2,7 раза</t>
  </si>
  <si>
    <t>св. 5,3 раза</t>
  </si>
  <si>
    <t>Муниципальная программа "Ремонт и содержание автомобильных дорог общего пользования местного значения в границах Свободинского муниципального образования Базарно-Карабулакского муниципального района"</t>
  </si>
  <si>
    <t>Муниципальная программа "Развитие культуры Свободинского муниципального образования Базарно-Карабулакского муниципального района"</t>
  </si>
  <si>
    <t>св. 3,6 раза</t>
  </si>
</sst>
</file>

<file path=xl/styles.xml><?xml version="1.0" encoding="utf-8"?>
<styleSheet xmlns="http://schemas.openxmlformats.org/spreadsheetml/2006/main">
  <numFmts count="5">
    <numFmt numFmtId="164" formatCode="_-* #,##0.0\ _₽_-;\-* #,##0.0\ _₽_-;_-* &quot;-&quot;?\ _₽_-;_-@_-"/>
    <numFmt numFmtId="165" formatCode="000"/>
    <numFmt numFmtId="166" formatCode="dd\.mm\.yyyy"/>
    <numFmt numFmtId="167" formatCode="#,##0.00_ ;\-#,##0.00"/>
    <numFmt numFmtId="168" formatCode="0.0"/>
  </numFmts>
  <fonts count="25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charset val="204"/>
    </font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  <family val="1"/>
      <charset val="204"/>
    </font>
    <font>
      <b/>
      <sz val="10"/>
      <color rgb="FF000000"/>
      <name val="Arial Cyr"/>
    </font>
    <font>
      <sz val="11"/>
      <color rgb="FF000000"/>
      <name val="Calibri"/>
      <family val="2"/>
      <charset val="204"/>
      <scheme val="minor"/>
    </font>
    <font>
      <sz val="9"/>
      <color rgb="FF000000"/>
      <name val="Arial Cyr"/>
    </font>
    <font>
      <sz val="8"/>
      <color rgb="FF000000"/>
      <name val="Arial"/>
      <family val="2"/>
      <charset val="204"/>
    </font>
    <font>
      <sz val="6"/>
      <color rgb="FF000000"/>
      <name val="Arial Cyr"/>
    </font>
    <font>
      <sz val="10"/>
      <color rgb="FF000000"/>
      <name val="Arial"/>
      <family val="2"/>
      <charset val="204"/>
    </font>
    <font>
      <b/>
      <sz val="10"/>
      <color theme="1"/>
      <name val="PT Astra Serif"/>
      <family val="1"/>
      <charset val="204"/>
    </font>
    <font>
      <sz val="11"/>
      <color theme="1"/>
      <name val="PT Astra Serif"/>
      <family val="1"/>
      <charset val="204"/>
    </font>
    <font>
      <b/>
      <sz val="11"/>
      <color theme="1"/>
      <name val="PT Astra Serif"/>
      <family val="1"/>
      <charset val="204"/>
    </font>
    <font>
      <sz val="10"/>
      <name val="PT Astra Serif"/>
      <family val="1"/>
      <charset val="204"/>
    </font>
    <font>
      <sz val="10"/>
      <color theme="1"/>
      <name val="PT Astra Serif"/>
      <family val="1"/>
      <charset val="204"/>
    </font>
    <font>
      <sz val="12"/>
      <color theme="1"/>
      <name val="PT Astra Serif"/>
      <family val="1"/>
      <charset val="204"/>
    </font>
    <font>
      <sz val="10"/>
      <color rgb="FF000000"/>
      <name val="PT Astra Serif"/>
      <family val="1"/>
      <charset val="204"/>
    </font>
    <font>
      <i/>
      <sz val="9"/>
      <name val="PT Astra Serif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62">
    <xf numFmtId="0" fontId="0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" fillId="0" borderId="0"/>
    <xf numFmtId="0" fontId="7" fillId="0" borderId="0"/>
    <xf numFmtId="0" fontId="8" fillId="0" borderId="0">
      <alignment horizontal="center"/>
    </xf>
    <xf numFmtId="0" fontId="9" fillId="0" borderId="4">
      <alignment horizontal="center"/>
    </xf>
    <xf numFmtId="0" fontId="10" fillId="0" borderId="0">
      <alignment horizontal="right"/>
    </xf>
    <xf numFmtId="0" fontId="8" fillId="0" borderId="0"/>
    <xf numFmtId="0" fontId="11" fillId="0" borderId="0"/>
    <xf numFmtId="0" fontId="11" fillId="0" borderId="5"/>
    <xf numFmtId="0" fontId="9" fillId="0" borderId="6">
      <alignment horizontal="center"/>
    </xf>
    <xf numFmtId="0" fontId="10" fillId="0" borderId="7">
      <alignment horizontal="right"/>
    </xf>
    <xf numFmtId="0" fontId="9" fillId="0" borderId="0"/>
    <xf numFmtId="0" fontId="9" fillId="0" borderId="8">
      <alignment horizontal="right"/>
    </xf>
    <xf numFmtId="49" fontId="9" fillId="0" borderId="9">
      <alignment horizontal="center"/>
    </xf>
    <xf numFmtId="0" fontId="10" fillId="0" borderId="10">
      <alignment horizontal="right"/>
    </xf>
    <xf numFmtId="0" fontId="12" fillId="0" borderId="0"/>
    <xf numFmtId="166" fontId="9" fillId="0" borderId="11">
      <alignment horizontal="center"/>
    </xf>
    <xf numFmtId="0" fontId="9" fillId="0" borderId="0">
      <alignment horizontal="left"/>
    </xf>
    <xf numFmtId="49" fontId="9" fillId="0" borderId="0"/>
    <xf numFmtId="49" fontId="9" fillId="0" borderId="8">
      <alignment horizontal="right" vertical="center"/>
    </xf>
    <xf numFmtId="49" fontId="9" fillId="0" borderId="11">
      <alignment horizontal="center" vertical="center"/>
    </xf>
    <xf numFmtId="0" fontId="9" fillId="0" borderId="4">
      <alignment horizontal="left" wrapText="1"/>
    </xf>
    <xf numFmtId="49" fontId="9" fillId="0" borderId="11">
      <alignment horizontal="center"/>
    </xf>
    <xf numFmtId="0" fontId="9" fillId="0" borderId="12">
      <alignment horizontal="left" wrapText="1"/>
    </xf>
    <xf numFmtId="49" fontId="9" fillId="0" borderId="8">
      <alignment horizontal="right"/>
    </xf>
    <xf numFmtId="0" fontId="9" fillId="0" borderId="13">
      <alignment horizontal="left"/>
    </xf>
    <xf numFmtId="49" fontId="9" fillId="0" borderId="13"/>
    <xf numFmtId="49" fontId="9" fillId="0" borderId="8"/>
    <xf numFmtId="49" fontId="9" fillId="0" borderId="14">
      <alignment horizontal="center"/>
    </xf>
    <xf numFmtId="0" fontId="8" fillId="0" borderId="4">
      <alignment horizontal="center"/>
    </xf>
    <xf numFmtId="0" fontId="9" fillId="0" borderId="15">
      <alignment horizontal="center" vertical="top" wrapText="1"/>
    </xf>
    <xf numFmtId="49" fontId="9" fillId="0" borderId="15">
      <alignment horizontal="center" vertical="top" wrapText="1"/>
    </xf>
    <xf numFmtId="0" fontId="7" fillId="0" borderId="16"/>
    <xf numFmtId="0" fontId="7" fillId="0" borderId="7"/>
    <xf numFmtId="0" fontId="9" fillId="0" borderId="15">
      <alignment horizontal="center" vertical="center"/>
    </xf>
    <xf numFmtId="0" fontId="9" fillId="0" borderId="6">
      <alignment horizontal="center" vertical="center"/>
    </xf>
    <xf numFmtId="49" fontId="9" fillId="0" borderId="6">
      <alignment horizontal="center" vertical="center"/>
    </xf>
    <xf numFmtId="0" fontId="9" fillId="0" borderId="17">
      <alignment horizontal="left" wrapText="1"/>
    </xf>
    <xf numFmtId="49" fontId="9" fillId="0" borderId="18">
      <alignment horizontal="center" wrapText="1"/>
    </xf>
    <xf numFmtId="49" fontId="9" fillId="0" borderId="19">
      <alignment horizontal="center"/>
    </xf>
    <xf numFmtId="4" fontId="9" fillId="0" borderId="19">
      <alignment horizontal="right" shrinkToFit="1"/>
    </xf>
    <xf numFmtId="0" fontId="9" fillId="0" borderId="20">
      <alignment horizontal="left" wrapText="1"/>
    </xf>
    <xf numFmtId="49" fontId="9" fillId="0" borderId="21">
      <alignment horizontal="center" shrinkToFit="1"/>
    </xf>
    <xf numFmtId="49" fontId="9" fillId="0" borderId="22">
      <alignment horizontal="center"/>
    </xf>
    <xf numFmtId="4" fontId="9" fillId="0" borderId="22">
      <alignment horizontal="right" shrinkToFit="1"/>
    </xf>
    <xf numFmtId="0" fontId="9" fillId="0" borderId="23">
      <alignment horizontal="left" wrapText="1" indent="2"/>
    </xf>
    <xf numFmtId="49" fontId="9" fillId="0" borderId="24">
      <alignment horizontal="center" shrinkToFit="1"/>
    </xf>
    <xf numFmtId="49" fontId="9" fillId="0" borderId="25">
      <alignment horizontal="center"/>
    </xf>
    <xf numFmtId="4" fontId="9" fillId="0" borderId="25">
      <alignment horizontal="right" shrinkToFit="1"/>
    </xf>
    <xf numFmtId="49" fontId="9" fillId="0" borderId="0">
      <alignment horizontal="right"/>
    </xf>
    <xf numFmtId="0" fontId="8" fillId="0" borderId="7">
      <alignment horizontal="center"/>
    </xf>
    <xf numFmtId="0" fontId="9" fillId="0" borderId="6">
      <alignment horizontal="center" vertical="center" shrinkToFit="1"/>
    </xf>
    <xf numFmtId="49" fontId="9" fillId="0" borderId="6">
      <alignment horizontal="center" vertical="center" shrinkToFit="1"/>
    </xf>
    <xf numFmtId="49" fontId="7" fillId="0" borderId="7"/>
    <xf numFmtId="0" fontId="9" fillId="0" borderId="18">
      <alignment horizontal="center" shrinkToFit="1"/>
    </xf>
    <xf numFmtId="4" fontId="9" fillId="0" borderId="26">
      <alignment horizontal="right" shrinkToFit="1"/>
    </xf>
    <xf numFmtId="49" fontId="7" fillId="0" borderId="10"/>
    <xf numFmtId="0" fontId="9" fillId="0" borderId="21">
      <alignment horizontal="center" shrinkToFit="1"/>
    </xf>
    <xf numFmtId="167" fontId="9" fillId="0" borderId="22">
      <alignment horizontal="right" shrinkToFit="1"/>
    </xf>
    <xf numFmtId="167" fontId="9" fillId="0" borderId="27">
      <alignment horizontal="right" shrinkToFit="1"/>
    </xf>
    <xf numFmtId="0" fontId="9" fillId="0" borderId="28">
      <alignment horizontal="left" wrapText="1"/>
    </xf>
    <xf numFmtId="49" fontId="9" fillId="0" borderId="24">
      <alignment horizontal="center" wrapText="1"/>
    </xf>
    <xf numFmtId="49" fontId="9" fillId="0" borderId="25">
      <alignment horizontal="center" wrapText="1"/>
    </xf>
    <xf numFmtId="4" fontId="9" fillId="0" borderId="25">
      <alignment horizontal="right" wrapText="1"/>
    </xf>
    <xf numFmtId="4" fontId="9" fillId="0" borderId="23">
      <alignment horizontal="right" wrapText="1"/>
    </xf>
    <xf numFmtId="0" fontId="7" fillId="0" borderId="10">
      <alignment wrapText="1"/>
    </xf>
    <xf numFmtId="0" fontId="9" fillId="0" borderId="29">
      <alignment horizontal="left" wrapText="1"/>
    </xf>
    <xf numFmtId="49" fontId="9" fillId="0" borderId="30">
      <alignment horizontal="center" shrinkToFit="1"/>
    </xf>
    <xf numFmtId="49" fontId="9" fillId="0" borderId="31">
      <alignment horizontal="center"/>
    </xf>
    <xf numFmtId="4" fontId="9" fillId="0" borderId="31">
      <alignment horizontal="right" shrinkToFit="1"/>
    </xf>
    <xf numFmtId="49" fontId="9" fillId="0" borderId="32">
      <alignment horizontal="center"/>
    </xf>
    <xf numFmtId="0" fontId="7" fillId="0" borderId="10"/>
    <xf numFmtId="0" fontId="12" fillId="0" borderId="13"/>
    <xf numFmtId="0" fontId="12" fillId="0" borderId="33"/>
    <xf numFmtId="0" fontId="9" fillId="0" borderId="0">
      <alignment wrapText="1"/>
    </xf>
    <xf numFmtId="49" fontId="9" fillId="0" borderId="0">
      <alignment wrapText="1"/>
    </xf>
    <xf numFmtId="49" fontId="9" fillId="0" borderId="0">
      <alignment horizontal="center"/>
    </xf>
    <xf numFmtId="49" fontId="13" fillId="0" borderId="0"/>
    <xf numFmtId="0" fontId="9" fillId="0" borderId="4">
      <alignment horizontal="left"/>
    </xf>
    <xf numFmtId="49" fontId="9" fillId="0" borderId="4">
      <alignment horizontal="left"/>
    </xf>
    <xf numFmtId="0" fontId="9" fillId="0" borderId="4">
      <alignment horizontal="center" shrinkToFit="1"/>
    </xf>
    <xf numFmtId="49" fontId="9" fillId="0" borderId="4">
      <alignment horizontal="center" vertical="center" shrinkToFit="1"/>
    </xf>
    <xf numFmtId="49" fontId="7" fillId="0" borderId="4">
      <alignment shrinkToFit="1"/>
    </xf>
    <xf numFmtId="49" fontId="9" fillId="0" borderId="4">
      <alignment horizontal="right"/>
    </xf>
    <xf numFmtId="0" fontId="9" fillId="0" borderId="18">
      <alignment horizontal="center" vertical="center" shrinkToFit="1"/>
    </xf>
    <xf numFmtId="49" fontId="9" fillId="0" borderId="19">
      <alignment horizontal="center" vertical="center"/>
    </xf>
    <xf numFmtId="0" fontId="9" fillId="0" borderId="17">
      <alignment horizontal="left" wrapText="1" indent="2"/>
    </xf>
    <xf numFmtId="0" fontId="9" fillId="0" borderId="34">
      <alignment horizontal="center" vertical="center" shrinkToFit="1"/>
    </xf>
    <xf numFmtId="49" fontId="9" fillId="0" borderId="15">
      <alignment horizontal="center" vertical="center"/>
    </xf>
    <xf numFmtId="167" fontId="9" fillId="0" borderId="15">
      <alignment horizontal="right" vertical="center" shrinkToFit="1"/>
    </xf>
    <xf numFmtId="167" fontId="9" fillId="0" borderId="29">
      <alignment horizontal="right" vertical="center" shrinkToFit="1"/>
    </xf>
    <xf numFmtId="0" fontId="9" fillId="0" borderId="35">
      <alignment horizontal="left" wrapText="1"/>
    </xf>
    <xf numFmtId="4" fontId="9" fillId="0" borderId="15">
      <alignment horizontal="right" shrinkToFit="1"/>
    </xf>
    <xf numFmtId="4" fontId="9" fillId="0" borderId="29">
      <alignment horizontal="right" shrinkToFit="1"/>
    </xf>
    <xf numFmtId="0" fontId="9" fillId="0" borderId="20">
      <alignment horizontal="left" wrapText="1" indent="2"/>
    </xf>
    <xf numFmtId="0" fontId="14" fillId="0" borderId="29">
      <alignment wrapText="1"/>
    </xf>
    <xf numFmtId="0" fontId="14" fillId="0" borderId="29"/>
    <xf numFmtId="0" fontId="14" fillId="2" borderId="29">
      <alignment wrapText="1"/>
    </xf>
    <xf numFmtId="0" fontId="9" fillId="2" borderId="28">
      <alignment horizontal="left" wrapText="1"/>
    </xf>
    <xf numFmtId="49" fontId="9" fillId="0" borderId="29">
      <alignment horizontal="center" shrinkToFit="1"/>
    </xf>
    <xf numFmtId="49" fontId="9" fillId="0" borderId="15">
      <alignment horizontal="center" vertical="center" shrinkToFit="1"/>
    </xf>
    <xf numFmtId="0" fontId="7" fillId="0" borderId="13">
      <alignment horizontal="left"/>
    </xf>
    <xf numFmtId="0" fontId="7" fillId="0" borderId="33">
      <alignment horizontal="left" wrapText="1"/>
    </xf>
    <xf numFmtId="0" fontId="7" fillId="0" borderId="33">
      <alignment horizontal="left"/>
    </xf>
    <xf numFmtId="0" fontId="9" fillId="0" borderId="33"/>
    <xf numFmtId="49" fontId="7" fillId="0" borderId="33"/>
    <xf numFmtId="49" fontId="7" fillId="0" borderId="33"/>
    <xf numFmtId="0" fontId="7" fillId="0" borderId="0">
      <alignment horizontal="left"/>
    </xf>
    <xf numFmtId="0" fontId="7" fillId="0" borderId="0">
      <alignment horizontal="left" wrapText="1"/>
    </xf>
    <xf numFmtId="0" fontId="7" fillId="0" borderId="0">
      <alignment horizontal="left"/>
    </xf>
    <xf numFmtId="0" fontId="9" fillId="0" borderId="0"/>
    <xf numFmtId="49" fontId="7" fillId="0" borderId="0"/>
    <xf numFmtId="49" fontId="7" fillId="0" borderId="0"/>
    <xf numFmtId="0" fontId="9" fillId="0" borderId="0">
      <alignment horizontal="center" wrapText="1"/>
    </xf>
    <xf numFmtId="0" fontId="9" fillId="0" borderId="4">
      <alignment horizontal="center" wrapText="1"/>
    </xf>
    <xf numFmtId="0" fontId="15" fillId="0" borderId="0">
      <alignment horizontal="center"/>
    </xf>
    <xf numFmtId="0" fontId="15" fillId="0" borderId="13">
      <alignment horizontal="center"/>
    </xf>
    <xf numFmtId="0" fontId="7" fillId="0" borderId="0">
      <alignment horizontal="left"/>
    </xf>
    <xf numFmtId="0" fontId="7" fillId="0" borderId="0">
      <alignment horizontal="center"/>
    </xf>
    <xf numFmtId="0" fontId="13" fillId="0" borderId="0">
      <alignment horizontal="left"/>
    </xf>
    <xf numFmtId="49" fontId="7" fillId="0" borderId="0"/>
    <xf numFmtId="49" fontId="9" fillId="0" borderId="0">
      <alignment horizontal="left"/>
    </xf>
    <xf numFmtId="49" fontId="9" fillId="0" borderId="0">
      <alignment horizontal="center" wrapText="1"/>
    </xf>
    <xf numFmtId="0" fontId="9" fillId="0" borderId="0">
      <alignment horizontal="center"/>
    </xf>
    <xf numFmtId="0" fontId="15" fillId="0" borderId="13">
      <alignment horizontal="center"/>
    </xf>
    <xf numFmtId="0" fontId="12" fillId="0" borderId="0"/>
    <xf numFmtId="0" fontId="15" fillId="0" borderId="0">
      <alignment horizontal="center"/>
    </xf>
    <xf numFmtId="0" fontId="12" fillId="0" borderId="0"/>
    <xf numFmtId="0" fontId="15" fillId="0" borderId="0">
      <alignment horizontal="center"/>
    </xf>
    <xf numFmtId="0" fontId="9" fillId="0" borderId="0">
      <alignment horizontal="center" wrapText="1"/>
    </xf>
    <xf numFmtId="0" fontId="14" fillId="0" borderId="0"/>
    <xf numFmtId="0" fontId="12" fillId="0" borderId="4"/>
    <xf numFmtId="0" fontId="12" fillId="0" borderId="0"/>
    <xf numFmtId="0" fontId="7" fillId="0" borderId="4"/>
    <xf numFmtId="0" fontId="7" fillId="0" borderId="15">
      <alignment horizontal="left" wrapText="1"/>
    </xf>
    <xf numFmtId="0" fontId="7" fillId="0" borderId="13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6" fillId="3" borderId="0"/>
    <xf numFmtId="0" fontId="7" fillId="0" borderId="15">
      <alignment horizontal="left"/>
    </xf>
    <xf numFmtId="0" fontId="6" fillId="0" borderId="0"/>
    <xf numFmtId="0" fontId="12" fillId="0" borderId="4"/>
    <xf numFmtId="0" fontId="12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3" fillId="0" borderId="0"/>
  </cellStyleXfs>
  <cellXfs count="60">
    <xf numFmtId="0" fontId="0" fillId="0" borderId="0" xfId="0"/>
    <xf numFmtId="0" fontId="2" fillId="0" borderId="0" xfId="0" applyFont="1"/>
    <xf numFmtId="0" fontId="1" fillId="0" borderId="0" xfId="0" applyFont="1"/>
    <xf numFmtId="0" fontId="2" fillId="0" borderId="0" xfId="0" applyFont="1"/>
    <xf numFmtId="0" fontId="2" fillId="0" borderId="0" xfId="0" applyFont="1"/>
    <xf numFmtId="164" fontId="1" fillId="0" borderId="0" xfId="0" applyNumberFormat="1" applyFont="1"/>
    <xf numFmtId="0" fontId="17" fillId="0" borderId="1" xfId="0" applyFont="1" applyBorder="1" applyAlignment="1">
      <alignment horizontal="center" vertical="top" wrapText="1"/>
    </xf>
    <xf numFmtId="0" fontId="18" fillId="0" borderId="0" xfId="0" applyFont="1"/>
    <xf numFmtId="0" fontId="18" fillId="0" borderId="0" xfId="0" applyFont="1" applyAlignment="1">
      <alignment horizontal="right"/>
    </xf>
    <xf numFmtId="0" fontId="17" fillId="0" borderId="2" xfId="0" applyFont="1" applyBorder="1" applyAlignment="1">
      <alignment horizontal="center" vertical="top" wrapText="1"/>
    </xf>
    <xf numFmtId="0" fontId="17" fillId="0" borderId="1" xfId="0" applyFont="1" applyFill="1" applyBorder="1" applyAlignment="1">
      <alignment horizontal="center" vertical="top" wrapText="1"/>
    </xf>
    <xf numFmtId="164" fontId="17" fillId="0" borderId="1" xfId="0" applyNumberFormat="1" applyFont="1" applyFill="1" applyBorder="1" applyAlignment="1">
      <alignment horizontal="center" vertical="center" wrapText="1"/>
    </xf>
    <xf numFmtId="164" fontId="21" fillId="0" borderId="1" xfId="0" applyNumberFormat="1" applyFont="1" applyFill="1" applyBorder="1" applyAlignment="1">
      <alignment horizontal="center" vertical="center" wrapText="1"/>
    </xf>
    <xf numFmtId="0" fontId="17" fillId="0" borderId="1" xfId="0" applyFont="1" applyBorder="1" applyAlignment="1">
      <alignment vertical="top" wrapText="1"/>
    </xf>
    <xf numFmtId="164" fontId="18" fillId="0" borderId="0" xfId="0" applyNumberFormat="1" applyFont="1"/>
    <xf numFmtId="0" fontId="21" fillId="0" borderId="1" xfId="0" applyFont="1" applyFill="1" applyBorder="1" applyAlignment="1">
      <alignment vertical="top" wrapText="1"/>
    </xf>
    <xf numFmtId="0" fontId="21" fillId="0" borderId="1" xfId="0" applyFont="1" applyBorder="1" applyAlignment="1">
      <alignment vertical="top" wrapText="1"/>
    </xf>
    <xf numFmtId="0" fontId="21" fillId="0" borderId="0" xfId="0" applyFont="1"/>
    <xf numFmtId="0" fontId="21" fillId="0" borderId="0" xfId="0" applyFont="1" applyBorder="1"/>
    <xf numFmtId="0" fontId="21" fillId="0" borderId="0" xfId="0" applyFont="1" applyBorder="1" applyAlignment="1">
      <alignment horizontal="right"/>
    </xf>
    <xf numFmtId="0" fontId="17" fillId="0" borderId="1" xfId="0" applyFont="1" applyFill="1" applyBorder="1" applyAlignment="1">
      <alignment horizontal="left" vertical="top" wrapText="1"/>
    </xf>
    <xf numFmtId="37" fontId="17" fillId="0" borderId="1" xfId="0" applyNumberFormat="1" applyFont="1" applyFill="1" applyBorder="1" applyAlignment="1">
      <alignment horizontal="center" vertical="top" wrapText="1"/>
    </xf>
    <xf numFmtId="164" fontId="17" fillId="0" borderId="1" xfId="0" applyNumberFormat="1" applyFont="1" applyFill="1" applyBorder="1" applyAlignment="1">
      <alignment horizontal="right" vertical="center" wrapText="1"/>
    </xf>
    <xf numFmtId="0" fontId="21" fillId="0" borderId="1" xfId="0" applyFont="1" applyBorder="1" applyAlignment="1">
      <alignment horizontal="left" vertical="top" wrapText="1"/>
    </xf>
    <xf numFmtId="37" fontId="22" fillId="0" borderId="1" xfId="0" applyNumberFormat="1" applyFont="1" applyBorder="1" applyAlignment="1">
      <alignment horizontal="center" vertical="top" wrapText="1"/>
    </xf>
    <xf numFmtId="164" fontId="21" fillId="0" borderId="1" xfId="0" applyNumberFormat="1" applyFont="1" applyFill="1" applyBorder="1" applyAlignment="1">
      <alignment horizontal="right" vertical="center" wrapText="1"/>
    </xf>
    <xf numFmtId="0" fontId="23" fillId="0" borderId="1" xfId="0" applyFont="1" applyBorder="1" applyAlignment="1">
      <alignment vertical="center" wrapText="1"/>
    </xf>
    <xf numFmtId="1" fontId="23" fillId="0" borderId="1" xfId="0" applyNumberFormat="1" applyFont="1" applyBorder="1" applyAlignment="1">
      <alignment horizontal="right" vertical="center" wrapText="1"/>
    </xf>
    <xf numFmtId="164" fontId="21" fillId="0" borderId="1" xfId="0" applyNumberFormat="1" applyFont="1" applyBorder="1" applyAlignment="1">
      <alignment horizontal="center" vertical="center" wrapText="1"/>
    </xf>
    <xf numFmtId="49" fontId="23" fillId="0" borderId="1" xfId="0" applyNumberFormat="1" applyFont="1" applyBorder="1" applyAlignment="1">
      <alignment horizontal="right" vertical="center" wrapText="1"/>
    </xf>
    <xf numFmtId="0" fontId="24" fillId="0" borderId="1" xfId="6" applyFont="1" applyBorder="1" applyAlignment="1" applyProtection="1">
      <alignment horizontal="center" vertical="center"/>
      <protection hidden="1"/>
    </xf>
    <xf numFmtId="0" fontId="17" fillId="0" borderId="1" xfId="0" applyFont="1" applyFill="1" applyBorder="1" applyAlignment="1">
      <alignment vertical="top" wrapText="1"/>
    </xf>
    <xf numFmtId="0" fontId="21" fillId="0" borderId="1" xfId="0" applyFont="1" applyFill="1" applyBorder="1" applyAlignment="1">
      <alignment horizontal="right" vertical="top" wrapText="1"/>
    </xf>
    <xf numFmtId="164" fontId="17" fillId="0" borderId="1" xfId="0" applyNumberFormat="1" applyFont="1" applyFill="1" applyBorder="1" applyAlignment="1">
      <alignment horizontal="right" wrapText="1"/>
    </xf>
    <xf numFmtId="0" fontId="17" fillId="0" borderId="1" xfId="0" applyFont="1" applyBorder="1" applyAlignment="1">
      <alignment horizontal="right" vertical="top" wrapText="1"/>
    </xf>
    <xf numFmtId="0" fontId="21" fillId="0" borderId="1" xfId="0" applyFont="1" applyBorder="1" applyAlignment="1">
      <alignment horizontal="right" vertical="top" wrapText="1"/>
    </xf>
    <xf numFmtId="0" fontId="23" fillId="0" borderId="1" xfId="0" applyFont="1" applyBorder="1" applyAlignment="1">
      <alignment horizontal="right" vertical="top" wrapText="1"/>
    </xf>
    <xf numFmtId="0" fontId="17" fillId="0" borderId="1" xfId="0" applyFont="1" applyFill="1" applyBorder="1" applyAlignment="1">
      <alignment horizontal="right" vertical="top" wrapText="1"/>
    </xf>
    <xf numFmtId="0" fontId="19" fillId="0" borderId="1" xfId="0" applyFont="1" applyBorder="1" applyAlignment="1">
      <alignment horizontal="center" vertical="top" wrapText="1"/>
    </xf>
    <xf numFmtId="0" fontId="18" fillId="0" borderId="1" xfId="0" applyFont="1" applyFill="1" applyBorder="1" applyAlignment="1">
      <alignment vertical="top" wrapText="1"/>
    </xf>
    <xf numFmtId="164" fontId="18" fillId="0" borderId="1" xfId="0" applyNumberFormat="1" applyFont="1" applyFill="1" applyBorder="1" applyAlignment="1">
      <alignment horizontal="center" vertical="top" wrapText="1"/>
    </xf>
    <xf numFmtId="0" fontId="18" fillId="0" borderId="1" xfId="0" applyFont="1" applyBorder="1" applyAlignment="1">
      <alignment vertical="top" wrapText="1"/>
    </xf>
    <xf numFmtId="168" fontId="18" fillId="0" borderId="1" xfId="0" applyNumberFormat="1" applyFont="1" applyFill="1" applyBorder="1" applyAlignment="1">
      <alignment horizontal="center" vertical="top" wrapText="1"/>
    </xf>
    <xf numFmtId="164" fontId="21" fillId="0" borderId="1" xfId="0" applyNumberFormat="1" applyFont="1" applyFill="1" applyBorder="1" applyAlignment="1">
      <alignment vertical="center" wrapText="1"/>
    </xf>
    <xf numFmtId="164" fontId="23" fillId="0" borderId="1" xfId="0" applyNumberFormat="1" applyFont="1" applyFill="1" applyBorder="1" applyAlignment="1">
      <alignment horizontal="right" vertical="center" wrapText="1"/>
    </xf>
    <xf numFmtId="0" fontId="21" fillId="0" borderId="1" xfId="0" applyFont="1" applyBorder="1" applyAlignment="1">
      <alignment horizontal="right" vertical="center" wrapText="1"/>
    </xf>
    <xf numFmtId="0" fontId="2" fillId="0" borderId="0" xfId="0" applyFont="1"/>
    <xf numFmtId="0" fontId="1" fillId="0" borderId="0" xfId="0" applyFont="1"/>
    <xf numFmtId="164" fontId="17" fillId="0" borderId="1" xfId="0" applyNumberFormat="1" applyFont="1" applyFill="1" applyBorder="1" applyAlignment="1">
      <alignment vertical="center" wrapText="1"/>
    </xf>
    <xf numFmtId="165" fontId="20" fillId="0" borderId="1" xfId="7" applyNumberFormat="1" applyFont="1" applyFill="1" applyBorder="1" applyAlignment="1" applyProtection="1">
      <alignment vertical="top" wrapText="1"/>
      <protection hidden="1"/>
    </xf>
    <xf numFmtId="165" fontId="20" fillId="0" borderId="3" xfId="7" applyNumberFormat="1" applyFont="1" applyFill="1" applyBorder="1" applyAlignment="1" applyProtection="1">
      <alignment vertical="top" wrapText="1"/>
      <protection hidden="1"/>
    </xf>
    <xf numFmtId="165" fontId="20" fillId="0" borderId="3" xfId="3" applyNumberFormat="1" applyFont="1" applyFill="1" applyBorder="1" applyAlignment="1" applyProtection="1">
      <alignment vertical="top" wrapText="1"/>
      <protection hidden="1"/>
    </xf>
    <xf numFmtId="165" fontId="20" fillId="0" borderId="3" xfId="4" applyNumberFormat="1" applyFont="1" applyFill="1" applyBorder="1" applyAlignment="1" applyProtection="1">
      <alignment vertical="top" wrapText="1"/>
      <protection hidden="1"/>
    </xf>
    <xf numFmtId="165" fontId="20" fillId="0" borderId="3" xfId="5" applyNumberFormat="1" applyFont="1" applyFill="1" applyBorder="1" applyAlignment="1" applyProtection="1">
      <alignment vertical="top" wrapText="1"/>
      <protection hidden="1"/>
    </xf>
    <xf numFmtId="164" fontId="21" fillId="0" borderId="36" xfId="0" applyNumberFormat="1" applyFont="1" applyFill="1" applyBorder="1" applyAlignment="1">
      <alignment horizontal="right" vertical="center" wrapText="1"/>
    </xf>
    <xf numFmtId="0" fontId="23" fillId="0" borderId="1" xfId="0" applyFont="1" applyBorder="1" applyAlignment="1">
      <alignment vertical="top" wrapText="1"/>
    </xf>
    <xf numFmtId="0" fontId="19" fillId="0" borderId="0" xfId="0" applyFont="1" applyAlignment="1">
      <alignment horizontal="center"/>
    </xf>
    <xf numFmtId="0" fontId="19" fillId="0" borderId="0" xfId="0" applyFont="1" applyBorder="1" applyAlignment="1">
      <alignment horizontal="center" wrapText="1"/>
    </xf>
    <xf numFmtId="0" fontId="19" fillId="0" borderId="0" xfId="0" applyFont="1" applyBorder="1" applyAlignment="1">
      <alignment horizontal="center"/>
    </xf>
    <xf numFmtId="0" fontId="19" fillId="0" borderId="0" xfId="0" applyFont="1" applyAlignment="1">
      <alignment horizontal="center" wrapText="1"/>
    </xf>
  </cellXfs>
  <cellStyles count="162">
    <cellStyle name="br" xfId="148"/>
    <cellStyle name="br 2" xfId="158"/>
    <cellStyle name="col" xfId="147"/>
    <cellStyle name="col 2" xfId="157"/>
    <cellStyle name="st140" xfId="144"/>
    <cellStyle name="style0" xfId="149"/>
    <cellStyle name="style0 2" xfId="159"/>
    <cellStyle name="td" xfId="150"/>
    <cellStyle name="td 2" xfId="160"/>
    <cellStyle name="tr" xfId="146"/>
    <cellStyle name="tr 2" xfId="156"/>
    <cellStyle name="xl100" xfId="85"/>
    <cellStyle name="xl101" xfId="89"/>
    <cellStyle name="xl102" xfId="94"/>
    <cellStyle name="xl103" xfId="97"/>
    <cellStyle name="xl104" xfId="86"/>
    <cellStyle name="xl105" xfId="90"/>
    <cellStyle name="xl106" xfId="95"/>
    <cellStyle name="xl107" xfId="98"/>
    <cellStyle name="xl108" xfId="91"/>
    <cellStyle name="xl109" xfId="99"/>
    <cellStyle name="xl110" xfId="102"/>
    <cellStyle name="xl111" xfId="87"/>
    <cellStyle name="xl112" xfId="92"/>
    <cellStyle name="xl113" xfId="93"/>
    <cellStyle name="xl114" xfId="100"/>
    <cellStyle name="xl115" xfId="103"/>
    <cellStyle name="xl116" xfId="105"/>
    <cellStyle name="xl117" xfId="106"/>
    <cellStyle name="xl118" xfId="107"/>
    <cellStyle name="xl119" xfId="108"/>
    <cellStyle name="xl120" xfId="109"/>
    <cellStyle name="xl121" xfId="110"/>
    <cellStyle name="xl122" xfId="111"/>
    <cellStyle name="xl123" xfId="117"/>
    <cellStyle name="xl124" xfId="125"/>
    <cellStyle name="xl125" xfId="127"/>
    <cellStyle name="xl126" xfId="131"/>
    <cellStyle name="xl127" xfId="140"/>
    <cellStyle name="xl128" xfId="143"/>
    <cellStyle name="xl129" xfId="145"/>
    <cellStyle name="xl130" xfId="112"/>
    <cellStyle name="xl131" xfId="118"/>
    <cellStyle name="xl132" xfId="123"/>
    <cellStyle name="xl133" xfId="126"/>
    <cellStyle name="xl134" xfId="128"/>
    <cellStyle name="xl135" xfId="132"/>
    <cellStyle name="xl136" xfId="124"/>
    <cellStyle name="xl137" xfId="134"/>
    <cellStyle name="xl138" xfId="136"/>
    <cellStyle name="xl139" xfId="138"/>
    <cellStyle name="xl140" xfId="139"/>
    <cellStyle name="xl141" xfId="141"/>
    <cellStyle name="xl141 2" xfId="154"/>
    <cellStyle name="xl142" xfId="113"/>
    <cellStyle name="xl143" xfId="119"/>
    <cellStyle name="xl144" xfId="129"/>
    <cellStyle name="xl145" xfId="135"/>
    <cellStyle name="xl146" xfId="137"/>
    <cellStyle name="xl147" xfId="114"/>
    <cellStyle name="xl148" xfId="120"/>
    <cellStyle name="xl149" xfId="130"/>
    <cellStyle name="xl150" xfId="115"/>
    <cellStyle name="xl151" xfId="121"/>
    <cellStyle name="xl152" xfId="116"/>
    <cellStyle name="xl153" xfId="122"/>
    <cellStyle name="xl154" xfId="133"/>
    <cellStyle name="xl155" xfId="152"/>
    <cellStyle name="xl21" xfId="151"/>
    <cellStyle name="xl22" xfId="12"/>
    <cellStyle name="xl23" xfId="16"/>
    <cellStyle name="xl24" xfId="21"/>
    <cellStyle name="xl25" xfId="27"/>
    <cellStyle name="xl26" xfId="40"/>
    <cellStyle name="xl27" xfId="44"/>
    <cellStyle name="xl28" xfId="47"/>
    <cellStyle name="xl29" xfId="51"/>
    <cellStyle name="xl30" xfId="55"/>
    <cellStyle name="xl31" xfId="25"/>
    <cellStyle name="xl32" xfId="142"/>
    <cellStyle name="xl32 2" xfId="155"/>
    <cellStyle name="xl33" xfId="35"/>
    <cellStyle name="xl34" xfId="45"/>
    <cellStyle name="xl35" xfId="48"/>
    <cellStyle name="xl36" xfId="52"/>
    <cellStyle name="xl37" xfId="56"/>
    <cellStyle name="xl38" xfId="17"/>
    <cellStyle name="xl39" xfId="49"/>
    <cellStyle name="xl40" xfId="53"/>
    <cellStyle name="xl41" xfId="57"/>
    <cellStyle name="xl42" xfId="28"/>
    <cellStyle name="xl43" xfId="31"/>
    <cellStyle name="xl44" xfId="33"/>
    <cellStyle name="xl45" xfId="36"/>
    <cellStyle name="xl46" xfId="41"/>
    <cellStyle name="xl47" xfId="46"/>
    <cellStyle name="xl48" xfId="50"/>
    <cellStyle name="xl49" xfId="54"/>
    <cellStyle name="xl50" xfId="58"/>
    <cellStyle name="xl51" xfId="13"/>
    <cellStyle name="xl52" xfId="18"/>
    <cellStyle name="xl53" xfId="22"/>
    <cellStyle name="xl54" xfId="29"/>
    <cellStyle name="xl55" xfId="34"/>
    <cellStyle name="xl56" xfId="37"/>
    <cellStyle name="xl57" xfId="14"/>
    <cellStyle name="xl58" xfId="19"/>
    <cellStyle name="xl59" xfId="23"/>
    <cellStyle name="xl60" xfId="26"/>
    <cellStyle name="xl61" xfId="30"/>
    <cellStyle name="xl62" xfId="32"/>
    <cellStyle name="xl63" xfId="38"/>
    <cellStyle name="xl64" xfId="39"/>
    <cellStyle name="xl65" xfId="15"/>
    <cellStyle name="xl66" xfId="20"/>
    <cellStyle name="xl67" xfId="24"/>
    <cellStyle name="xl68" xfId="42"/>
    <cellStyle name="xl69" xfId="43"/>
    <cellStyle name="xl70" xfId="70"/>
    <cellStyle name="xl71" xfId="76"/>
    <cellStyle name="xl72" xfId="82"/>
    <cellStyle name="xl73" xfId="64"/>
    <cellStyle name="xl74" xfId="67"/>
    <cellStyle name="xl75" xfId="71"/>
    <cellStyle name="xl76" xfId="77"/>
    <cellStyle name="xl77" xfId="83"/>
    <cellStyle name="xl78" xfId="61"/>
    <cellStyle name="xl79" xfId="72"/>
    <cellStyle name="xl80" xfId="78"/>
    <cellStyle name="xl81" xfId="62"/>
    <cellStyle name="xl82" xfId="68"/>
    <cellStyle name="xl83" xfId="73"/>
    <cellStyle name="xl84" xfId="79"/>
    <cellStyle name="xl85" xfId="59"/>
    <cellStyle name="xl86" xfId="65"/>
    <cellStyle name="xl87" xfId="69"/>
    <cellStyle name="xl88" xfId="74"/>
    <cellStyle name="xl89" xfId="80"/>
    <cellStyle name="xl90" xfId="60"/>
    <cellStyle name="xl91" xfId="63"/>
    <cellStyle name="xl92" xfId="66"/>
    <cellStyle name="xl93" xfId="75"/>
    <cellStyle name="xl94" xfId="81"/>
    <cellStyle name="xl95" xfId="84"/>
    <cellStyle name="xl96" xfId="88"/>
    <cellStyle name="xl97" xfId="96"/>
    <cellStyle name="xl98" xfId="101"/>
    <cellStyle name="xl99" xfId="104"/>
    <cellStyle name="Обычный" xfId="0" builtinId="0"/>
    <cellStyle name="Обычный 2" xfId="1"/>
    <cellStyle name="Обычный 2 2" xfId="2"/>
    <cellStyle name="Обычный 2 2 2" xfId="7"/>
    <cellStyle name="Обычный 2 3" xfId="3"/>
    <cellStyle name="Обычный 2 3 2" xfId="8"/>
    <cellStyle name="Обычный 2 4" xfId="4"/>
    <cellStyle name="Обычный 2 4 2" xfId="9"/>
    <cellStyle name="Обычный 2 4 3" xfId="153"/>
    <cellStyle name="Обычный 2 5" xfId="5"/>
    <cellStyle name="Обычный 2 5 2" xfId="10"/>
    <cellStyle name="Обычный 2 6" xfId="6"/>
    <cellStyle name="Обычный 2 6 2" xfId="161"/>
    <cellStyle name="Обычный 3" xfId="1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64"/>
  <sheetViews>
    <sheetView topLeftCell="A42" zoomScaleNormal="100" workbookViewId="0">
      <selection activeCell="A52" sqref="A52"/>
    </sheetView>
  </sheetViews>
  <sheetFormatPr defaultRowHeight="12.75"/>
  <cols>
    <col min="1" max="1" width="30" style="2" customWidth="1"/>
    <col min="2" max="2" width="21.7109375" style="2" customWidth="1"/>
    <col min="3" max="3" width="14.42578125" style="2" customWidth="1"/>
    <col min="4" max="4" width="15" style="2" customWidth="1"/>
    <col min="5" max="5" width="11.85546875" style="2" customWidth="1"/>
    <col min="6" max="6" width="12.140625" style="2" customWidth="1"/>
    <col min="7" max="7" width="12.7109375" style="2" customWidth="1"/>
    <col min="8" max="16384" width="9.140625" style="2"/>
  </cols>
  <sheetData>
    <row r="1" spans="1:8">
      <c r="A1" s="17"/>
      <c r="B1" s="17"/>
      <c r="C1" s="17"/>
      <c r="D1" s="17"/>
      <c r="E1" s="17"/>
      <c r="F1" s="17"/>
      <c r="G1" s="17"/>
    </row>
    <row r="2" spans="1:8" ht="65.25" customHeight="1">
      <c r="A2" s="57" t="s">
        <v>112</v>
      </c>
      <c r="B2" s="58"/>
      <c r="C2" s="58"/>
      <c r="D2" s="58"/>
      <c r="E2" s="58"/>
      <c r="F2" s="58"/>
      <c r="G2" s="58"/>
    </row>
    <row r="3" spans="1:8">
      <c r="A3" s="18"/>
      <c r="B3" s="18"/>
      <c r="C3" s="18"/>
      <c r="D3" s="18"/>
      <c r="E3" s="18"/>
      <c r="F3" s="18"/>
      <c r="G3" s="19" t="s">
        <v>43</v>
      </c>
    </row>
    <row r="4" spans="1:8" ht="63.75" customHeight="1">
      <c r="A4" s="6" t="s">
        <v>0</v>
      </c>
      <c r="B4" s="6" t="s">
        <v>1</v>
      </c>
      <c r="C4" s="10" t="s">
        <v>102</v>
      </c>
      <c r="D4" s="10" t="s">
        <v>103</v>
      </c>
      <c r="E4" s="10" t="s">
        <v>104</v>
      </c>
      <c r="F4" s="10" t="s">
        <v>105</v>
      </c>
      <c r="G4" s="10" t="s">
        <v>106</v>
      </c>
    </row>
    <row r="5" spans="1:8" ht="18" customHeight="1">
      <c r="A5" s="20" t="s">
        <v>54</v>
      </c>
      <c r="B5" s="21"/>
      <c r="C5" s="22">
        <f>C7+C24</f>
        <v>3723.5</v>
      </c>
      <c r="D5" s="22">
        <f>D7+D24+D33</f>
        <v>16070.800000000001</v>
      </c>
      <c r="E5" s="22">
        <f>E7+E24</f>
        <v>3076</v>
      </c>
      <c r="F5" s="22">
        <f t="shared" ref="F5:F53" si="0">E5/D5*100</f>
        <v>19.140304154118027</v>
      </c>
      <c r="G5" s="22">
        <f t="shared" ref="G5:G51" si="1">E5/C5*100</f>
        <v>82.610447159930175</v>
      </c>
    </row>
    <row r="6" spans="1:8" ht="16.5" customHeight="1">
      <c r="A6" s="23" t="s">
        <v>2</v>
      </c>
      <c r="B6" s="24"/>
      <c r="C6" s="25"/>
      <c r="D6" s="25"/>
      <c r="E6" s="25"/>
      <c r="F6" s="25"/>
      <c r="G6" s="25"/>
    </row>
    <row r="7" spans="1:8" ht="17.25" customHeight="1">
      <c r="A7" s="26" t="s">
        <v>55</v>
      </c>
      <c r="B7" s="27">
        <v>1E+16</v>
      </c>
      <c r="C7" s="28">
        <v>2674.9</v>
      </c>
      <c r="D7" s="12">
        <f>D8+D10+D11+D13+D16+D17+D21+D23</f>
        <v>14035.800000000001</v>
      </c>
      <c r="E7" s="12">
        <v>2751.8</v>
      </c>
      <c r="F7" s="25">
        <f t="shared" si="0"/>
        <v>19.605580016814148</v>
      </c>
      <c r="G7" s="25">
        <f t="shared" si="1"/>
        <v>102.87487382705895</v>
      </c>
    </row>
    <row r="8" spans="1:8" ht="18.75" customHeight="1">
      <c r="A8" s="26" t="s">
        <v>56</v>
      </c>
      <c r="B8" s="27">
        <v>1.01E+16</v>
      </c>
      <c r="C8" s="28">
        <v>574.6</v>
      </c>
      <c r="D8" s="12">
        <v>4433</v>
      </c>
      <c r="E8" s="12">
        <v>415.5</v>
      </c>
      <c r="F8" s="25">
        <f t="shared" si="0"/>
        <v>9.3728851793367927</v>
      </c>
      <c r="G8" s="25">
        <f t="shared" si="1"/>
        <v>72.311172989906012</v>
      </c>
    </row>
    <row r="9" spans="1:8" ht="19.5" customHeight="1">
      <c r="A9" s="26" t="s">
        <v>57</v>
      </c>
      <c r="B9" s="29" t="s">
        <v>58</v>
      </c>
      <c r="C9" s="28">
        <v>574.6</v>
      </c>
      <c r="D9" s="12">
        <v>4433</v>
      </c>
      <c r="E9" s="12">
        <v>415.5</v>
      </c>
      <c r="F9" s="25">
        <f t="shared" si="0"/>
        <v>9.3728851793367927</v>
      </c>
      <c r="G9" s="25">
        <f t="shared" si="1"/>
        <v>72.311172989906012</v>
      </c>
    </row>
    <row r="10" spans="1:8" ht="39.75" customHeight="1">
      <c r="A10" s="26" t="s">
        <v>59</v>
      </c>
      <c r="B10" s="27">
        <v>1.03E+16</v>
      </c>
      <c r="C10" s="28">
        <v>379.3</v>
      </c>
      <c r="D10" s="12">
        <v>4128</v>
      </c>
      <c r="E10" s="12">
        <v>1006.8</v>
      </c>
      <c r="F10" s="25">
        <f t="shared" si="0"/>
        <v>24.389534883720927</v>
      </c>
      <c r="G10" s="25" t="s">
        <v>122</v>
      </c>
      <c r="H10" s="5"/>
    </row>
    <row r="11" spans="1:8" ht="18" customHeight="1">
      <c r="A11" s="26" t="s">
        <v>60</v>
      </c>
      <c r="B11" s="27">
        <v>1.05E+16</v>
      </c>
      <c r="C11" s="28">
        <v>620.70000000000005</v>
      </c>
      <c r="D11" s="12">
        <v>1300</v>
      </c>
      <c r="E11" s="12">
        <v>870.9</v>
      </c>
      <c r="F11" s="25">
        <f t="shared" si="0"/>
        <v>66.992307692307691</v>
      </c>
      <c r="G11" s="25">
        <f t="shared" si="1"/>
        <v>140.30932817786368</v>
      </c>
    </row>
    <row r="12" spans="1:8" ht="28.5" customHeight="1">
      <c r="A12" s="26" t="s">
        <v>61</v>
      </c>
      <c r="B12" s="29" t="s">
        <v>62</v>
      </c>
      <c r="C12" s="28">
        <v>620.70000000000005</v>
      </c>
      <c r="D12" s="25">
        <v>1300</v>
      </c>
      <c r="E12" s="12">
        <v>870.9</v>
      </c>
      <c r="F12" s="25">
        <f t="shared" si="0"/>
        <v>66.992307692307691</v>
      </c>
      <c r="G12" s="25">
        <f t="shared" si="1"/>
        <v>140.30932817786368</v>
      </c>
    </row>
    <row r="13" spans="1:8" ht="14.25" customHeight="1">
      <c r="A13" s="26" t="s">
        <v>63</v>
      </c>
      <c r="B13" s="27">
        <v>1.06E+16</v>
      </c>
      <c r="C13" s="28">
        <v>328</v>
      </c>
      <c r="D13" s="12">
        <v>3901.6</v>
      </c>
      <c r="E13" s="12">
        <v>288.60000000000002</v>
      </c>
      <c r="F13" s="25">
        <f t="shared" si="0"/>
        <v>7.3969653475497239</v>
      </c>
      <c r="G13" s="25">
        <f t="shared" si="1"/>
        <v>87.987804878048792</v>
      </c>
    </row>
    <row r="14" spans="1:8" ht="27.75" customHeight="1">
      <c r="A14" s="26" t="s">
        <v>64</v>
      </c>
      <c r="B14" s="29" t="s">
        <v>65</v>
      </c>
      <c r="C14" s="28">
        <v>57.6</v>
      </c>
      <c r="D14" s="25">
        <v>445</v>
      </c>
      <c r="E14" s="12">
        <v>-12.9</v>
      </c>
      <c r="F14" s="25">
        <v>0</v>
      </c>
      <c r="G14" s="25">
        <v>0</v>
      </c>
    </row>
    <row r="15" spans="1:8" ht="12.75" customHeight="1">
      <c r="A15" s="26" t="s">
        <v>66</v>
      </c>
      <c r="B15" s="29" t="s">
        <v>67</v>
      </c>
      <c r="C15" s="28">
        <v>270.39999999999998</v>
      </c>
      <c r="D15" s="12">
        <v>3458.6</v>
      </c>
      <c r="E15" s="12">
        <v>279.5</v>
      </c>
      <c r="F15" s="25">
        <f t="shared" si="0"/>
        <v>8.081304574105129</v>
      </c>
      <c r="G15" s="25">
        <f t="shared" si="1"/>
        <v>103.36538461538463</v>
      </c>
    </row>
    <row r="16" spans="1:8" ht="12.75" customHeight="1">
      <c r="A16" s="26" t="s">
        <v>68</v>
      </c>
      <c r="B16" s="27">
        <v>1.08E+16</v>
      </c>
      <c r="C16" s="28">
        <v>0.4</v>
      </c>
      <c r="D16" s="12">
        <v>0.2</v>
      </c>
      <c r="E16" s="12">
        <v>0.2</v>
      </c>
      <c r="F16" s="25">
        <f t="shared" si="0"/>
        <v>100</v>
      </c>
      <c r="G16" s="25">
        <f t="shared" si="1"/>
        <v>50</v>
      </c>
    </row>
    <row r="17" spans="1:8" ht="54.75" customHeight="1">
      <c r="A17" s="55" t="s">
        <v>69</v>
      </c>
      <c r="B17" s="27">
        <v>1.11E+16</v>
      </c>
      <c r="C17" s="28">
        <v>144.30000000000001</v>
      </c>
      <c r="D17" s="12">
        <v>173</v>
      </c>
      <c r="E17" s="12">
        <v>38.299999999999997</v>
      </c>
      <c r="F17" s="25">
        <f t="shared" si="0"/>
        <v>22.138728323699418</v>
      </c>
      <c r="G17" s="25">
        <f t="shared" si="1"/>
        <v>26.541926541926536</v>
      </c>
      <c r="H17" s="5"/>
    </row>
    <row r="18" spans="1:8" ht="106.5" customHeight="1">
      <c r="A18" s="55" t="s">
        <v>70</v>
      </c>
      <c r="B18" s="29" t="s">
        <v>71</v>
      </c>
      <c r="C18" s="28">
        <v>88.6</v>
      </c>
      <c r="D18" s="12">
        <v>100</v>
      </c>
      <c r="E18" s="12">
        <v>8.9</v>
      </c>
      <c r="F18" s="25">
        <f t="shared" si="0"/>
        <v>8.9</v>
      </c>
      <c r="G18" s="25">
        <f t="shared" si="1"/>
        <v>10.045146726862303</v>
      </c>
      <c r="H18" s="5"/>
    </row>
    <row r="19" spans="1:8" ht="27.75" customHeight="1">
      <c r="A19" s="55" t="s">
        <v>72</v>
      </c>
      <c r="B19" s="29" t="s">
        <v>73</v>
      </c>
      <c r="C19" s="28">
        <v>42.1</v>
      </c>
      <c r="D19" s="12">
        <v>3</v>
      </c>
      <c r="E19" s="12">
        <v>15.8</v>
      </c>
      <c r="F19" s="25" t="s">
        <v>123</v>
      </c>
      <c r="G19" s="25">
        <f t="shared" si="1"/>
        <v>37.529691211401428</v>
      </c>
      <c r="H19" s="5"/>
    </row>
    <row r="20" spans="1:8" ht="136.5" customHeight="1">
      <c r="A20" s="55" t="s">
        <v>74</v>
      </c>
      <c r="B20" s="29" t="s">
        <v>75</v>
      </c>
      <c r="C20" s="28">
        <v>13.6</v>
      </c>
      <c r="D20" s="12">
        <v>70</v>
      </c>
      <c r="E20" s="12">
        <v>13.6</v>
      </c>
      <c r="F20" s="25">
        <f t="shared" si="0"/>
        <v>19.428571428571427</v>
      </c>
      <c r="G20" s="25">
        <f t="shared" si="1"/>
        <v>100</v>
      </c>
      <c r="H20" s="5"/>
    </row>
    <row r="21" spans="1:8" ht="30" customHeight="1">
      <c r="A21" s="26" t="s">
        <v>76</v>
      </c>
      <c r="B21" s="29" t="s">
        <v>77</v>
      </c>
      <c r="C21" s="25">
        <v>634.29999999999995</v>
      </c>
      <c r="D21" s="25">
        <v>100</v>
      </c>
      <c r="E21" s="25">
        <v>153.30000000000001</v>
      </c>
      <c r="F21" s="25">
        <f t="shared" si="0"/>
        <v>153.30000000000001</v>
      </c>
      <c r="G21" s="25">
        <f t="shared" si="1"/>
        <v>24.168374586157974</v>
      </c>
      <c r="H21" s="5"/>
    </row>
    <row r="22" spans="1:8" ht="28.5" hidden="1" customHeight="1">
      <c r="A22" s="26" t="s">
        <v>78</v>
      </c>
      <c r="B22" s="29" t="s">
        <v>79</v>
      </c>
      <c r="C22" s="25"/>
      <c r="D22" s="25"/>
      <c r="E22" s="25"/>
      <c r="F22" s="25" t="e">
        <f t="shared" si="0"/>
        <v>#DIV/0!</v>
      </c>
      <c r="G22" s="25" t="e">
        <f t="shared" si="1"/>
        <v>#DIV/0!</v>
      </c>
      <c r="H22" s="5"/>
    </row>
    <row r="23" spans="1:8" ht="18" customHeight="1">
      <c r="A23" s="26" t="s">
        <v>80</v>
      </c>
      <c r="B23" s="29" t="s">
        <v>81</v>
      </c>
      <c r="C23" s="25">
        <v>-6.7</v>
      </c>
      <c r="D23" s="25">
        <v>0</v>
      </c>
      <c r="E23" s="25">
        <v>0</v>
      </c>
      <c r="F23" s="25">
        <v>0</v>
      </c>
      <c r="G23" s="25">
        <f t="shared" si="1"/>
        <v>0</v>
      </c>
      <c r="H23" s="5"/>
    </row>
    <row r="24" spans="1:8" ht="41.25" customHeight="1">
      <c r="A24" s="26" t="s">
        <v>82</v>
      </c>
      <c r="B24" s="29" t="s">
        <v>83</v>
      </c>
      <c r="C24" s="25">
        <f>C25+C28+C30+C31+C33+C29</f>
        <v>1048.5999999999999</v>
      </c>
      <c r="D24" s="25">
        <v>2035</v>
      </c>
      <c r="E24" s="25">
        <v>324.20000000000005</v>
      </c>
      <c r="F24" s="25">
        <f t="shared" si="0"/>
        <v>15.931203931203934</v>
      </c>
      <c r="G24" s="25">
        <f t="shared" si="1"/>
        <v>30.917413694449746</v>
      </c>
      <c r="H24" s="5"/>
    </row>
    <row r="25" spans="1:8" ht="56.25" customHeight="1">
      <c r="A25" s="26" t="s">
        <v>84</v>
      </c>
      <c r="B25" s="29" t="s">
        <v>85</v>
      </c>
      <c r="C25" s="25">
        <v>71.7</v>
      </c>
      <c r="D25" s="25">
        <v>295.8</v>
      </c>
      <c r="E25" s="25">
        <v>73.900000000000006</v>
      </c>
      <c r="F25" s="25">
        <f t="shared" si="0"/>
        <v>24.983096686950642</v>
      </c>
      <c r="G25" s="25">
        <f t="shared" si="1"/>
        <v>103.06834030683403</v>
      </c>
      <c r="H25" s="5"/>
    </row>
    <row r="26" spans="1:8" ht="117" hidden="1" customHeight="1">
      <c r="A26" s="26" t="s">
        <v>86</v>
      </c>
      <c r="B26" s="29" t="s">
        <v>87</v>
      </c>
      <c r="C26" s="25"/>
      <c r="D26" s="25"/>
      <c r="E26" s="25"/>
      <c r="F26" s="25" t="e">
        <f t="shared" si="0"/>
        <v>#DIV/0!</v>
      </c>
      <c r="G26" s="25" t="e">
        <f t="shared" si="1"/>
        <v>#DIV/0!</v>
      </c>
      <c r="H26" s="5"/>
    </row>
    <row r="27" spans="1:8" ht="51">
      <c r="A27" s="26" t="s">
        <v>86</v>
      </c>
      <c r="B27" s="29" t="s">
        <v>88</v>
      </c>
      <c r="C27" s="12">
        <v>71.7</v>
      </c>
      <c r="D27" s="12">
        <v>295.8</v>
      </c>
      <c r="E27" s="12">
        <v>73.900000000000006</v>
      </c>
      <c r="F27" s="25">
        <f t="shared" si="0"/>
        <v>24.983096686950642</v>
      </c>
      <c r="G27" s="25">
        <f t="shared" si="1"/>
        <v>103.06834030683403</v>
      </c>
      <c r="H27" s="5"/>
    </row>
    <row r="28" spans="1:8" ht="63.75" hidden="1" customHeight="1">
      <c r="A28" s="26" t="s">
        <v>89</v>
      </c>
      <c r="B28" s="30" t="s">
        <v>90</v>
      </c>
      <c r="C28" s="25"/>
      <c r="D28" s="54"/>
      <c r="E28" s="25"/>
      <c r="F28" s="25" t="e">
        <f t="shared" si="0"/>
        <v>#DIV/0!</v>
      </c>
      <c r="G28" s="25" t="e">
        <f t="shared" si="1"/>
        <v>#DIV/0!</v>
      </c>
      <c r="H28" s="5"/>
    </row>
    <row r="29" spans="1:8" ht="27" customHeight="1">
      <c r="A29" s="26" t="s">
        <v>91</v>
      </c>
      <c r="B29" s="29" t="s">
        <v>92</v>
      </c>
      <c r="C29" s="25">
        <v>850.9</v>
      </c>
      <c r="D29" s="25">
        <v>0</v>
      </c>
      <c r="E29" s="25">
        <v>0</v>
      </c>
      <c r="F29" s="25">
        <v>0</v>
      </c>
      <c r="G29" s="25">
        <f t="shared" si="1"/>
        <v>0</v>
      </c>
      <c r="H29" s="5"/>
    </row>
    <row r="30" spans="1:8" ht="63.75">
      <c r="A30" s="26" t="s">
        <v>93</v>
      </c>
      <c r="B30" s="29" t="s">
        <v>94</v>
      </c>
      <c r="C30" s="25">
        <v>46.4</v>
      </c>
      <c r="D30" s="25">
        <v>288.10000000000002</v>
      </c>
      <c r="E30" s="25">
        <v>60.9</v>
      </c>
      <c r="F30" s="25">
        <f t="shared" si="0"/>
        <v>21.138493578618533</v>
      </c>
      <c r="G30" s="25">
        <f t="shared" si="1"/>
        <v>131.25</v>
      </c>
      <c r="H30" s="5"/>
    </row>
    <row r="31" spans="1:8" ht="19.5" customHeight="1">
      <c r="A31" s="26" t="s">
        <v>95</v>
      </c>
      <c r="B31" s="29" t="s">
        <v>96</v>
      </c>
      <c r="C31" s="25">
        <v>119.2</v>
      </c>
      <c r="D31" s="25">
        <v>1451.1</v>
      </c>
      <c r="E31" s="25">
        <v>189.4</v>
      </c>
      <c r="F31" s="25">
        <f t="shared" si="0"/>
        <v>13.052167321342431</v>
      </c>
      <c r="G31" s="25">
        <f t="shared" si="1"/>
        <v>158.89261744966444</v>
      </c>
      <c r="H31" s="5"/>
    </row>
    <row r="32" spans="1:8" ht="44.25" customHeight="1">
      <c r="A32" s="26" t="s">
        <v>97</v>
      </c>
      <c r="B32" s="29" t="s">
        <v>98</v>
      </c>
      <c r="C32" s="25">
        <v>119.2</v>
      </c>
      <c r="D32" s="25">
        <v>1451.1</v>
      </c>
      <c r="E32" s="25">
        <v>189.4</v>
      </c>
      <c r="F32" s="25">
        <f t="shared" si="0"/>
        <v>13.052167321342431</v>
      </c>
      <c r="G32" s="25">
        <f t="shared" si="1"/>
        <v>158.89261744966444</v>
      </c>
      <c r="H32" s="5"/>
    </row>
    <row r="33" spans="1:8" ht="20.25" customHeight="1">
      <c r="A33" s="26" t="s">
        <v>99</v>
      </c>
      <c r="B33" s="29" t="s">
        <v>100</v>
      </c>
      <c r="C33" s="25">
        <v>-39.6</v>
      </c>
      <c r="D33" s="25">
        <v>0</v>
      </c>
      <c r="E33" s="25">
        <v>0</v>
      </c>
      <c r="F33" s="25">
        <v>0</v>
      </c>
      <c r="G33" s="25">
        <f t="shared" si="1"/>
        <v>0</v>
      </c>
      <c r="H33" s="5"/>
    </row>
    <row r="34" spans="1:8" ht="16.5" customHeight="1">
      <c r="A34" s="31" t="s">
        <v>3</v>
      </c>
      <c r="B34" s="32"/>
      <c r="C34" s="33">
        <f>C36+C40+C42+C45+C50+C52+C48</f>
        <v>3655.9</v>
      </c>
      <c r="D34" s="33">
        <f>D36+D40+D42+D45+D50+D52+D48</f>
        <v>18114.600000000002</v>
      </c>
      <c r="E34" s="33">
        <f>E36+E40+E42+E45+E50+E52+E48</f>
        <v>2610.3999999999996</v>
      </c>
      <c r="F34" s="22">
        <f t="shared" si="0"/>
        <v>14.410475528027112</v>
      </c>
      <c r="G34" s="22">
        <f t="shared" si="1"/>
        <v>71.402390656199557</v>
      </c>
    </row>
    <row r="35" spans="1:8">
      <c r="A35" s="16" t="s">
        <v>2</v>
      </c>
      <c r="B35" s="34"/>
      <c r="C35" s="33"/>
      <c r="D35" s="33"/>
      <c r="E35" s="33"/>
      <c r="F35" s="25"/>
      <c r="G35" s="25"/>
    </row>
    <row r="36" spans="1:8" ht="18.75" customHeight="1">
      <c r="A36" s="16" t="s">
        <v>4</v>
      </c>
      <c r="B36" s="35" t="s">
        <v>5</v>
      </c>
      <c r="C36" s="25">
        <f t="shared" ref="C36" si="2">C37+C38+C39</f>
        <v>1003.5</v>
      </c>
      <c r="D36" s="25">
        <f t="shared" ref="D36:E36" si="3">D37+D38+D39</f>
        <v>5420.9000000000005</v>
      </c>
      <c r="E36" s="25">
        <f t="shared" si="3"/>
        <v>1251.3</v>
      </c>
      <c r="F36" s="25">
        <f t="shared" si="0"/>
        <v>23.082882916120937</v>
      </c>
      <c r="G36" s="25">
        <f t="shared" si="1"/>
        <v>124.69357249626307</v>
      </c>
      <c r="H36" s="5"/>
    </row>
    <row r="37" spans="1:8" ht="53.25" customHeight="1">
      <c r="A37" s="16" t="s">
        <v>6</v>
      </c>
      <c r="B37" s="36" t="s">
        <v>7</v>
      </c>
      <c r="C37" s="25">
        <v>987.9</v>
      </c>
      <c r="D37" s="44">
        <v>5356.1</v>
      </c>
      <c r="E37" s="25">
        <v>1195.5</v>
      </c>
      <c r="F37" s="25">
        <f t="shared" si="0"/>
        <v>22.320345027165285</v>
      </c>
      <c r="G37" s="25">
        <f t="shared" si="1"/>
        <v>121.01427269966595</v>
      </c>
      <c r="H37" s="5"/>
    </row>
    <row r="38" spans="1:8">
      <c r="A38" s="16" t="s">
        <v>8</v>
      </c>
      <c r="B38" s="35" t="s">
        <v>9</v>
      </c>
      <c r="C38" s="25">
        <v>0</v>
      </c>
      <c r="D38" s="44">
        <v>5</v>
      </c>
      <c r="E38" s="25">
        <v>0</v>
      </c>
      <c r="F38" s="25">
        <f t="shared" si="0"/>
        <v>0</v>
      </c>
      <c r="G38" s="25">
        <v>0</v>
      </c>
      <c r="H38" s="5"/>
    </row>
    <row r="39" spans="1:8" ht="27.75" customHeight="1">
      <c r="A39" s="16" t="s">
        <v>10</v>
      </c>
      <c r="B39" s="35" t="s">
        <v>11</v>
      </c>
      <c r="C39" s="25">
        <v>15.6</v>
      </c>
      <c r="D39" s="25">
        <v>59.8</v>
      </c>
      <c r="E39" s="25">
        <v>55.8</v>
      </c>
      <c r="F39" s="25">
        <f t="shared" si="0"/>
        <v>93.31103678929766</v>
      </c>
      <c r="G39" s="25" t="s">
        <v>126</v>
      </c>
      <c r="H39" s="5"/>
    </row>
    <row r="40" spans="1:8" ht="17.25" customHeight="1">
      <c r="A40" s="16" t="s">
        <v>12</v>
      </c>
      <c r="B40" s="35" t="s">
        <v>13</v>
      </c>
      <c r="C40" s="25">
        <f t="shared" ref="C40:E40" si="4">C41</f>
        <v>46.4</v>
      </c>
      <c r="D40" s="25">
        <f t="shared" si="4"/>
        <v>288.10000000000002</v>
      </c>
      <c r="E40" s="25">
        <f t="shared" si="4"/>
        <v>60.9</v>
      </c>
      <c r="F40" s="25">
        <f t="shared" si="0"/>
        <v>21.138493578618533</v>
      </c>
      <c r="G40" s="25">
        <f t="shared" si="1"/>
        <v>131.25</v>
      </c>
      <c r="H40" s="5"/>
    </row>
    <row r="41" spans="1:8" ht="25.5">
      <c r="A41" s="16" t="s">
        <v>14</v>
      </c>
      <c r="B41" s="35" t="s">
        <v>15</v>
      </c>
      <c r="C41" s="25">
        <v>46.4</v>
      </c>
      <c r="D41" s="25">
        <v>288.10000000000002</v>
      </c>
      <c r="E41" s="25">
        <v>60.9</v>
      </c>
      <c r="F41" s="25">
        <f t="shared" si="0"/>
        <v>21.138493578618533</v>
      </c>
      <c r="G41" s="25">
        <f t="shared" si="1"/>
        <v>131.25</v>
      </c>
      <c r="H41" s="5"/>
    </row>
    <row r="42" spans="1:8" ht="15.75" customHeight="1">
      <c r="A42" s="16" t="s">
        <v>16</v>
      </c>
      <c r="B42" s="35" t="s">
        <v>17</v>
      </c>
      <c r="C42" s="25">
        <f t="shared" ref="C42" si="5">C43+C44</f>
        <v>345</v>
      </c>
      <c r="D42" s="25">
        <f t="shared" ref="D42:E42" si="6">D43+D44</f>
        <v>7018.2000000000007</v>
      </c>
      <c r="E42" s="25">
        <f t="shared" si="6"/>
        <v>265.39999999999998</v>
      </c>
      <c r="F42" s="25">
        <f t="shared" si="0"/>
        <v>3.7815964207346604</v>
      </c>
      <c r="G42" s="25">
        <f t="shared" si="1"/>
        <v>76.927536231884048</v>
      </c>
      <c r="H42" s="5"/>
    </row>
    <row r="43" spans="1:8" ht="27" customHeight="1">
      <c r="A43" s="16" t="s">
        <v>18</v>
      </c>
      <c r="B43" s="35" t="s">
        <v>19</v>
      </c>
      <c r="C43" s="25">
        <v>345</v>
      </c>
      <c r="D43" s="25">
        <v>4409.8</v>
      </c>
      <c r="E43" s="25">
        <v>256.89999999999998</v>
      </c>
      <c r="F43" s="25">
        <f t="shared" si="0"/>
        <v>5.8256610277110061</v>
      </c>
      <c r="G43" s="25">
        <f t="shared" si="1"/>
        <v>74.463768115942017</v>
      </c>
      <c r="H43" s="5"/>
    </row>
    <row r="44" spans="1:8" ht="27.75" customHeight="1">
      <c r="A44" s="16" t="s">
        <v>20</v>
      </c>
      <c r="B44" s="35" t="s">
        <v>21</v>
      </c>
      <c r="C44" s="25">
        <v>0</v>
      </c>
      <c r="D44" s="25">
        <v>2608.4</v>
      </c>
      <c r="E44" s="25">
        <v>8.5</v>
      </c>
      <c r="F44" s="25">
        <f t="shared" si="0"/>
        <v>0.32587026529673363</v>
      </c>
      <c r="G44" s="25">
        <v>0</v>
      </c>
      <c r="H44" s="5"/>
    </row>
    <row r="45" spans="1:8" ht="20.25" customHeight="1">
      <c r="A45" s="16" t="s">
        <v>22</v>
      </c>
      <c r="B45" s="35" t="s">
        <v>23</v>
      </c>
      <c r="C45" s="25">
        <f t="shared" ref="C45" si="7">C46+C47</f>
        <v>506.2</v>
      </c>
      <c r="D45" s="25">
        <f t="shared" ref="D45:E45" si="8">D46+D47</f>
        <v>612.5</v>
      </c>
      <c r="E45" s="25">
        <f t="shared" si="8"/>
        <v>203.7</v>
      </c>
      <c r="F45" s="25">
        <f t="shared" si="0"/>
        <v>33.25714285714286</v>
      </c>
      <c r="G45" s="25">
        <f t="shared" si="1"/>
        <v>40.241011457921772</v>
      </c>
      <c r="H45" s="5"/>
    </row>
    <row r="46" spans="1:8">
      <c r="A46" s="16" t="s">
        <v>24</v>
      </c>
      <c r="B46" s="35" t="s">
        <v>25</v>
      </c>
      <c r="C46" s="25">
        <v>1.3</v>
      </c>
      <c r="D46" s="25">
        <v>5.3</v>
      </c>
      <c r="E46" s="25">
        <v>1.7</v>
      </c>
      <c r="F46" s="25">
        <f t="shared" si="0"/>
        <v>32.075471698113205</v>
      </c>
      <c r="G46" s="25">
        <f t="shared" si="1"/>
        <v>130.76923076923077</v>
      </c>
      <c r="H46" s="5"/>
    </row>
    <row r="47" spans="1:8">
      <c r="A47" s="16" t="s">
        <v>26</v>
      </c>
      <c r="B47" s="35" t="s">
        <v>27</v>
      </c>
      <c r="C47" s="25">
        <v>504.9</v>
      </c>
      <c r="D47" s="25">
        <v>607.20000000000005</v>
      </c>
      <c r="E47" s="25">
        <v>202</v>
      </c>
      <c r="F47" s="25">
        <f t="shared" si="0"/>
        <v>33.267457180500656</v>
      </c>
      <c r="G47" s="25">
        <f t="shared" si="1"/>
        <v>40.007922360863539</v>
      </c>
      <c r="H47" s="5"/>
    </row>
    <row r="48" spans="1:8" s="47" customFormat="1">
      <c r="A48" s="16" t="s">
        <v>114</v>
      </c>
      <c r="B48" s="35" t="s">
        <v>116</v>
      </c>
      <c r="C48" s="25">
        <v>0</v>
      </c>
      <c r="D48" s="25">
        <f>D49</f>
        <v>7.2</v>
      </c>
      <c r="E48" s="25">
        <f>E49</f>
        <v>7.2</v>
      </c>
      <c r="F48" s="25">
        <f t="shared" si="0"/>
        <v>100</v>
      </c>
      <c r="G48" s="25">
        <v>0</v>
      </c>
      <c r="H48" s="5"/>
    </row>
    <row r="49" spans="1:8" s="47" customFormat="1" ht="38.25">
      <c r="A49" s="16" t="s">
        <v>115</v>
      </c>
      <c r="B49" s="35" t="s">
        <v>117</v>
      </c>
      <c r="C49" s="25">
        <v>0</v>
      </c>
      <c r="D49" s="25">
        <v>7.2</v>
      </c>
      <c r="E49" s="25">
        <v>7.2</v>
      </c>
      <c r="F49" s="25">
        <f t="shared" si="0"/>
        <v>100</v>
      </c>
      <c r="G49" s="25">
        <v>0</v>
      </c>
      <c r="H49" s="5"/>
    </row>
    <row r="50" spans="1:8">
      <c r="A50" s="16" t="s">
        <v>51</v>
      </c>
      <c r="B50" s="35" t="s">
        <v>28</v>
      </c>
      <c r="C50" s="25">
        <f t="shared" ref="C50:E50" si="9">C51</f>
        <v>1754.8</v>
      </c>
      <c r="D50" s="25">
        <f t="shared" si="9"/>
        <v>4167.7</v>
      </c>
      <c r="E50" s="25">
        <f t="shared" si="9"/>
        <v>821.9</v>
      </c>
      <c r="F50" s="25">
        <f t="shared" si="0"/>
        <v>19.720709264102503</v>
      </c>
      <c r="G50" s="25">
        <f t="shared" si="1"/>
        <v>46.837246409847275</v>
      </c>
      <c r="H50" s="5"/>
    </row>
    <row r="51" spans="1:8">
      <c r="A51" s="16" t="s">
        <v>29</v>
      </c>
      <c r="B51" s="35" t="s">
        <v>30</v>
      </c>
      <c r="C51" s="25">
        <v>1754.8</v>
      </c>
      <c r="D51" s="25">
        <v>4167.7</v>
      </c>
      <c r="E51" s="25">
        <v>821.9</v>
      </c>
      <c r="F51" s="25">
        <f t="shared" si="0"/>
        <v>19.720709264102503</v>
      </c>
      <c r="G51" s="25">
        <f t="shared" si="1"/>
        <v>46.837246409847275</v>
      </c>
      <c r="H51" s="5"/>
    </row>
    <row r="52" spans="1:8" ht="51">
      <c r="A52" s="16" t="s">
        <v>118</v>
      </c>
      <c r="B52" s="45" t="s">
        <v>120</v>
      </c>
      <c r="C52" s="25">
        <f t="shared" ref="C52:E52" si="10">C53</f>
        <v>0</v>
      </c>
      <c r="D52" s="25">
        <f t="shared" si="10"/>
        <v>600</v>
      </c>
      <c r="E52" s="25">
        <f t="shared" si="10"/>
        <v>0</v>
      </c>
      <c r="F52" s="25">
        <f t="shared" si="0"/>
        <v>0</v>
      </c>
      <c r="G52" s="25">
        <v>0</v>
      </c>
      <c r="H52" s="5"/>
    </row>
    <row r="53" spans="1:8" ht="25.5">
      <c r="A53" s="16" t="s">
        <v>119</v>
      </c>
      <c r="B53" s="45" t="s">
        <v>121</v>
      </c>
      <c r="C53" s="25">
        <v>0</v>
      </c>
      <c r="D53" s="25">
        <v>600</v>
      </c>
      <c r="E53" s="25">
        <v>0</v>
      </c>
      <c r="F53" s="25">
        <f t="shared" si="0"/>
        <v>0</v>
      </c>
      <c r="G53" s="25">
        <v>0</v>
      </c>
      <c r="H53" s="5"/>
    </row>
    <row r="54" spans="1:8" ht="25.5">
      <c r="A54" s="15" t="s">
        <v>31</v>
      </c>
      <c r="B54" s="32"/>
      <c r="C54" s="25">
        <f>C5-C34</f>
        <v>67.599999999999909</v>
      </c>
      <c r="D54" s="25">
        <f>D5-D34</f>
        <v>-2043.8000000000011</v>
      </c>
      <c r="E54" s="25">
        <f>E5-E34</f>
        <v>465.60000000000036</v>
      </c>
      <c r="F54" s="43"/>
      <c r="G54" s="43"/>
    </row>
    <row r="55" spans="1:8" ht="25.5">
      <c r="A55" s="31" t="s">
        <v>32</v>
      </c>
      <c r="B55" s="37"/>
      <c r="C55" s="22">
        <f t="shared" ref="C55" si="11">C57</f>
        <v>-67.599999999999909</v>
      </c>
      <c r="D55" s="22">
        <f t="shared" ref="D55:E55" si="12">D57</f>
        <v>2043.7999999999993</v>
      </c>
      <c r="E55" s="22">
        <f t="shared" si="12"/>
        <v>-465.59999999999991</v>
      </c>
      <c r="F55" s="48"/>
      <c r="G55" s="48"/>
    </row>
    <row r="56" spans="1:8">
      <c r="A56" s="16" t="s">
        <v>2</v>
      </c>
      <c r="B56" s="32"/>
      <c r="C56" s="25"/>
      <c r="D56" s="25"/>
      <c r="E56" s="25"/>
      <c r="F56" s="43"/>
      <c r="G56" s="43"/>
    </row>
    <row r="57" spans="1:8" ht="25.5">
      <c r="A57" s="16" t="s">
        <v>33</v>
      </c>
      <c r="B57" s="32" t="s">
        <v>34</v>
      </c>
      <c r="C57" s="25">
        <f t="shared" ref="C57" si="13">C58+C59</f>
        <v>-67.599999999999909</v>
      </c>
      <c r="D57" s="25">
        <f t="shared" ref="D57:E57" si="14">D58+D59</f>
        <v>2043.7999999999993</v>
      </c>
      <c r="E57" s="25">
        <f t="shared" si="14"/>
        <v>-465.59999999999991</v>
      </c>
      <c r="F57" s="43"/>
      <c r="G57" s="43"/>
    </row>
    <row r="58" spans="1:8" ht="25.5">
      <c r="A58" s="16" t="s">
        <v>35</v>
      </c>
      <c r="B58" s="32" t="s">
        <v>36</v>
      </c>
      <c r="C58" s="25">
        <v>-3844.7</v>
      </c>
      <c r="D58" s="25">
        <v>-16070.8</v>
      </c>
      <c r="E58" s="25">
        <v>-3876.4</v>
      </c>
      <c r="F58" s="43"/>
      <c r="G58" s="43"/>
    </row>
    <row r="59" spans="1:8" ht="29.25" customHeight="1">
      <c r="A59" s="16" t="s">
        <v>37</v>
      </c>
      <c r="B59" s="32" t="s">
        <v>38</v>
      </c>
      <c r="C59" s="25">
        <v>3777.1</v>
      </c>
      <c r="D59" s="25">
        <v>18114.599999999999</v>
      </c>
      <c r="E59" s="25">
        <v>3410.8</v>
      </c>
      <c r="F59" s="43"/>
      <c r="G59" s="43"/>
    </row>
    <row r="60" spans="1:8">
      <c r="A60" s="17"/>
      <c r="B60" s="17"/>
      <c r="C60" s="17"/>
      <c r="D60" s="17"/>
      <c r="E60" s="17"/>
      <c r="F60" s="17"/>
      <c r="G60" s="17"/>
    </row>
    <row r="61" spans="1:8">
      <c r="A61" s="17"/>
      <c r="B61" s="17"/>
      <c r="C61" s="17"/>
      <c r="D61" s="17"/>
      <c r="E61" s="17"/>
      <c r="F61" s="17"/>
      <c r="G61" s="17"/>
    </row>
    <row r="62" spans="1:8">
      <c r="A62" s="17"/>
      <c r="B62" s="17"/>
      <c r="C62" s="17"/>
      <c r="D62" s="17"/>
      <c r="E62" s="17"/>
      <c r="F62" s="17"/>
      <c r="G62" s="17"/>
    </row>
    <row r="63" spans="1:8" ht="14.25">
      <c r="A63" s="56" t="s">
        <v>48</v>
      </c>
      <c r="B63" s="56"/>
      <c r="C63" s="56"/>
      <c r="D63" s="56"/>
      <c r="E63" s="56"/>
      <c r="F63" s="56"/>
      <c r="G63" s="56"/>
    </row>
    <row r="64" spans="1:8">
      <c r="A64" s="17"/>
      <c r="B64" s="17"/>
      <c r="C64" s="17"/>
      <c r="D64" s="17"/>
      <c r="E64" s="17"/>
      <c r="F64" s="17"/>
      <c r="G64" s="17"/>
    </row>
  </sheetData>
  <mergeCells count="2">
    <mergeCell ref="A63:G63"/>
    <mergeCell ref="A2:G2"/>
  </mergeCells>
  <pageMargins left="0.7" right="0.7" top="0.75" bottom="0.75" header="0.3" footer="0.3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9"/>
  <sheetViews>
    <sheetView workbookViewId="0">
      <selection sqref="A1:G12"/>
    </sheetView>
  </sheetViews>
  <sheetFormatPr defaultRowHeight="15"/>
  <cols>
    <col min="1" max="1" width="22.28515625" style="1" customWidth="1"/>
    <col min="2" max="2" width="15.7109375" style="1" customWidth="1"/>
    <col min="3" max="3" width="14" style="1" customWidth="1"/>
    <col min="4" max="4" width="17.42578125" style="1" customWidth="1"/>
    <col min="5" max="5" width="14.42578125" style="1" customWidth="1"/>
    <col min="6" max="6" width="11.7109375" style="1" customWidth="1"/>
    <col min="7" max="7" width="13.28515625" style="1" customWidth="1"/>
    <col min="8" max="16384" width="9.140625" style="1"/>
  </cols>
  <sheetData>
    <row r="1" spans="1:8">
      <c r="A1" s="7"/>
      <c r="B1" s="7"/>
      <c r="C1" s="7"/>
      <c r="D1" s="7"/>
      <c r="E1" s="7"/>
      <c r="F1" s="7"/>
      <c r="G1" s="7"/>
      <c r="H1" s="7"/>
    </row>
    <row r="2" spans="1:8" ht="96" customHeight="1">
      <c r="A2" s="59" t="s">
        <v>113</v>
      </c>
      <c r="B2" s="56"/>
      <c r="C2" s="56"/>
      <c r="D2" s="56"/>
      <c r="E2" s="56"/>
      <c r="F2" s="56"/>
      <c r="G2" s="56"/>
      <c r="H2" s="7"/>
    </row>
    <row r="3" spans="1:8">
      <c r="A3" s="7"/>
      <c r="B3" s="7"/>
      <c r="C3" s="7"/>
      <c r="D3" s="7"/>
      <c r="E3" s="7"/>
      <c r="F3" s="7"/>
      <c r="G3" s="8"/>
      <c r="H3" s="7"/>
    </row>
    <row r="4" spans="1:8" ht="90" customHeight="1">
      <c r="A4" s="38" t="s">
        <v>39</v>
      </c>
      <c r="B4" s="38" t="s">
        <v>40</v>
      </c>
      <c r="C4" s="38" t="s">
        <v>107</v>
      </c>
      <c r="D4" s="38" t="s">
        <v>108</v>
      </c>
      <c r="E4" s="38" t="s">
        <v>109</v>
      </c>
      <c r="F4" s="38" t="s">
        <v>110</v>
      </c>
      <c r="G4" s="38" t="s">
        <v>106</v>
      </c>
      <c r="H4" s="7"/>
    </row>
    <row r="5" spans="1:8" ht="78" customHeight="1">
      <c r="A5" s="39" t="s">
        <v>41</v>
      </c>
      <c r="B5" s="42">
        <v>8</v>
      </c>
      <c r="C5" s="40">
        <v>757.4</v>
      </c>
      <c r="D5" s="40">
        <v>4807.5</v>
      </c>
      <c r="E5" s="40">
        <v>975.5</v>
      </c>
      <c r="F5" s="40">
        <f>E5/D5*100</f>
        <v>20.291211648465939</v>
      </c>
      <c r="G5" s="40">
        <f>E5/C5*100</f>
        <v>128.79588064430948</v>
      </c>
      <c r="H5" s="7"/>
    </row>
    <row r="6" spans="1:8" ht="61.5" customHeight="1">
      <c r="A6" s="41" t="s">
        <v>42</v>
      </c>
      <c r="B6" s="42">
        <v>5.3</v>
      </c>
      <c r="C6" s="40">
        <v>417.8</v>
      </c>
      <c r="D6" s="40">
        <v>3276.9</v>
      </c>
      <c r="E6" s="40">
        <v>531.70000000000005</v>
      </c>
      <c r="F6" s="40">
        <f>E6/D6*100</f>
        <v>16.225701119960938</v>
      </c>
      <c r="G6" s="40">
        <f>E6/C6*100</f>
        <v>127.26184777405459</v>
      </c>
      <c r="H6" s="7"/>
    </row>
    <row r="7" spans="1:8">
      <c r="A7" s="7"/>
      <c r="B7" s="7"/>
      <c r="C7" s="7"/>
      <c r="D7" s="7"/>
      <c r="E7" s="7"/>
      <c r="F7" s="7"/>
      <c r="G7" s="7"/>
      <c r="H7" s="7"/>
    </row>
    <row r="8" spans="1:8">
      <c r="A8" s="7"/>
      <c r="B8" s="7"/>
      <c r="C8" s="7"/>
      <c r="D8" s="7"/>
      <c r="E8" s="7"/>
      <c r="F8" s="7"/>
      <c r="G8" s="7"/>
      <c r="H8" s="7"/>
    </row>
    <row r="9" spans="1:8">
      <c r="A9" s="7"/>
      <c r="B9" s="7"/>
      <c r="C9" s="7"/>
      <c r="D9" s="7"/>
      <c r="E9" s="7"/>
      <c r="F9" s="7"/>
      <c r="G9" s="7"/>
      <c r="H9" s="7"/>
    </row>
    <row r="10" spans="1:8">
      <c r="A10" s="56" t="s">
        <v>44</v>
      </c>
      <c r="B10" s="56"/>
      <c r="C10" s="56"/>
      <c r="D10" s="56"/>
      <c r="E10" s="56"/>
      <c r="F10" s="56"/>
      <c r="G10" s="56"/>
      <c r="H10" s="7"/>
    </row>
    <row r="11" spans="1:8">
      <c r="A11" s="7"/>
      <c r="B11" s="7"/>
      <c r="C11" s="7"/>
      <c r="D11" s="7"/>
      <c r="E11" s="7"/>
      <c r="F11" s="7"/>
      <c r="G11" s="7"/>
      <c r="H11" s="7"/>
    </row>
    <row r="12" spans="1:8">
      <c r="A12" s="7"/>
      <c r="B12" s="7"/>
      <c r="C12" s="7"/>
      <c r="D12" s="7"/>
      <c r="E12" s="7"/>
      <c r="F12" s="7"/>
      <c r="G12" s="7"/>
      <c r="H12" s="7"/>
    </row>
    <row r="13" spans="1:8">
      <c r="A13" s="4"/>
      <c r="B13" s="4"/>
      <c r="C13" s="4"/>
      <c r="D13" s="4"/>
      <c r="E13" s="4"/>
      <c r="F13" s="4"/>
      <c r="G13" s="4"/>
    </row>
    <row r="14" spans="1:8">
      <c r="A14" s="4"/>
      <c r="B14" s="4"/>
      <c r="C14" s="4"/>
      <c r="D14" s="4"/>
      <c r="E14" s="4"/>
      <c r="F14" s="4"/>
      <c r="G14" s="4"/>
    </row>
    <row r="15" spans="1:8">
      <c r="A15" s="4"/>
      <c r="B15" s="4"/>
      <c r="C15" s="4"/>
      <c r="D15" s="4"/>
      <c r="E15" s="4"/>
      <c r="F15" s="4"/>
      <c r="G15" s="4"/>
    </row>
    <row r="16" spans="1:8">
      <c r="A16" s="4"/>
      <c r="B16" s="4"/>
      <c r="C16" s="4"/>
      <c r="D16" s="4"/>
      <c r="E16" s="4"/>
      <c r="F16" s="4"/>
      <c r="G16" s="4"/>
    </row>
    <row r="17" spans="1:7">
      <c r="A17" s="4"/>
      <c r="B17" s="4"/>
      <c r="C17" s="4"/>
      <c r="D17" s="4"/>
      <c r="E17" s="4"/>
      <c r="F17" s="4"/>
      <c r="G17" s="4"/>
    </row>
    <row r="18" spans="1:7">
      <c r="A18" s="4"/>
      <c r="B18" s="4"/>
      <c r="C18" s="4"/>
      <c r="D18" s="4"/>
      <c r="E18" s="4"/>
      <c r="F18" s="4"/>
      <c r="G18" s="4"/>
    </row>
    <row r="19" spans="1:7">
      <c r="A19" s="4"/>
      <c r="B19" s="4"/>
      <c r="C19" s="4"/>
      <c r="D19" s="4"/>
      <c r="E19" s="4"/>
      <c r="F19" s="4"/>
      <c r="G19" s="4"/>
    </row>
  </sheetData>
  <mergeCells count="2">
    <mergeCell ref="A2:G2"/>
    <mergeCell ref="A10:G10"/>
  </mergeCells>
  <pageMargins left="0.7" right="0.7" top="0.75" bottom="0.75" header="0.3" footer="0.3"/>
  <pageSetup paperSize="9" scale="8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F16"/>
  <sheetViews>
    <sheetView tabSelected="1" topLeftCell="A7" workbookViewId="0">
      <selection activeCell="C7" sqref="C7"/>
    </sheetView>
  </sheetViews>
  <sheetFormatPr defaultRowHeight="15"/>
  <cols>
    <col min="1" max="1" width="36.42578125" style="1" customWidth="1"/>
    <col min="2" max="2" width="15.42578125" style="1" customWidth="1"/>
    <col min="3" max="3" width="17.42578125" style="1" customWidth="1"/>
    <col min="4" max="4" width="14.5703125" style="1" customWidth="1"/>
    <col min="5" max="5" width="14.28515625" style="1" customWidth="1"/>
    <col min="6" max="6" width="18" style="1" customWidth="1"/>
    <col min="7" max="16384" width="9.140625" style="1"/>
  </cols>
  <sheetData>
    <row r="1" spans="1:6">
      <c r="A1" s="7"/>
      <c r="B1" s="7"/>
      <c r="C1" s="7"/>
      <c r="D1" s="7"/>
      <c r="E1" s="7"/>
      <c r="F1" s="7"/>
    </row>
    <row r="2" spans="1:6" ht="96" customHeight="1">
      <c r="A2" s="59" t="s">
        <v>111</v>
      </c>
      <c r="B2" s="56"/>
      <c r="C2" s="56"/>
      <c r="D2" s="56"/>
      <c r="E2" s="56"/>
      <c r="F2" s="56"/>
    </row>
    <row r="3" spans="1:6">
      <c r="A3" s="7"/>
      <c r="B3" s="7"/>
      <c r="C3" s="7"/>
      <c r="D3" s="7"/>
      <c r="E3" s="7"/>
      <c r="F3" s="8"/>
    </row>
    <row r="4" spans="1:6" ht="83.25" customHeight="1">
      <c r="A4" s="9" t="s">
        <v>45</v>
      </c>
      <c r="B4" s="10" t="s">
        <v>107</v>
      </c>
      <c r="C4" s="10" t="s">
        <v>108</v>
      </c>
      <c r="D4" s="10" t="s">
        <v>109</v>
      </c>
      <c r="E4" s="10" t="s">
        <v>110</v>
      </c>
      <c r="F4" s="10" t="s">
        <v>106</v>
      </c>
    </row>
    <row r="5" spans="1:6" s="3" customFormat="1" ht="75.75" customHeight="1">
      <c r="A5" s="49" t="s">
        <v>52</v>
      </c>
      <c r="B5" s="11">
        <v>0</v>
      </c>
      <c r="C5" s="12">
        <v>2</v>
      </c>
      <c r="D5" s="11">
        <v>0</v>
      </c>
      <c r="E5" s="12">
        <f t="shared" ref="E5:E12" si="0">D5/C5*100</f>
        <v>0</v>
      </c>
      <c r="F5" s="12">
        <v>0</v>
      </c>
    </row>
    <row r="6" spans="1:6" s="4" customFormat="1" ht="74.25" customHeight="1">
      <c r="A6" s="50" t="s">
        <v>53</v>
      </c>
      <c r="B6" s="11">
        <v>0</v>
      </c>
      <c r="C6" s="12">
        <v>2</v>
      </c>
      <c r="D6" s="11">
        <v>0</v>
      </c>
      <c r="E6" s="12">
        <f t="shared" si="0"/>
        <v>0</v>
      </c>
      <c r="F6" s="12">
        <v>0</v>
      </c>
    </row>
    <row r="7" spans="1:6" ht="82.5" customHeight="1">
      <c r="A7" s="51" t="s">
        <v>124</v>
      </c>
      <c r="B7" s="12">
        <v>345</v>
      </c>
      <c r="C7" s="12">
        <v>4409.8</v>
      </c>
      <c r="D7" s="12">
        <v>256.89999999999998</v>
      </c>
      <c r="E7" s="12">
        <f t="shared" si="0"/>
        <v>5.8256610277110061</v>
      </c>
      <c r="F7" s="12">
        <f t="shared" ref="F7:F12" si="1">D7/B7*100</f>
        <v>74.463768115942017</v>
      </c>
    </row>
    <row r="8" spans="1:6" ht="96" customHeight="1">
      <c r="A8" s="52" t="s">
        <v>50</v>
      </c>
      <c r="B8" s="12">
        <v>0</v>
      </c>
      <c r="C8" s="12">
        <v>15</v>
      </c>
      <c r="D8" s="12">
        <v>0</v>
      </c>
      <c r="E8" s="12">
        <f t="shared" si="0"/>
        <v>0</v>
      </c>
      <c r="F8" s="12">
        <v>0</v>
      </c>
    </row>
    <row r="9" spans="1:6" ht="69.75" customHeight="1">
      <c r="A9" s="53" t="s">
        <v>49</v>
      </c>
      <c r="B9" s="12">
        <v>504.9</v>
      </c>
      <c r="C9" s="12">
        <v>607.20000000000005</v>
      </c>
      <c r="D9" s="12">
        <v>202</v>
      </c>
      <c r="E9" s="12">
        <f t="shared" si="0"/>
        <v>33.267457180500656</v>
      </c>
      <c r="F9" s="12">
        <f t="shared" si="1"/>
        <v>40.007922360863539</v>
      </c>
    </row>
    <row r="10" spans="1:6" s="4" customFormat="1" ht="60" customHeight="1">
      <c r="A10" s="53" t="s">
        <v>101</v>
      </c>
      <c r="B10" s="12">
        <v>1033.7</v>
      </c>
      <c r="C10" s="12">
        <v>0</v>
      </c>
      <c r="D10" s="12">
        <v>0</v>
      </c>
      <c r="E10" s="12">
        <v>0</v>
      </c>
      <c r="F10" s="12">
        <f t="shared" si="1"/>
        <v>0</v>
      </c>
    </row>
    <row r="11" spans="1:6" s="46" customFormat="1" ht="57.75" customHeight="1">
      <c r="A11" s="53" t="s">
        <v>125</v>
      </c>
      <c r="B11" s="12">
        <v>0</v>
      </c>
      <c r="C11" s="12">
        <v>4167.7</v>
      </c>
      <c r="D11" s="12">
        <v>821.9</v>
      </c>
      <c r="E11" s="12">
        <f t="shared" si="0"/>
        <v>19.720709264102503</v>
      </c>
      <c r="F11" s="12">
        <v>0</v>
      </c>
    </row>
    <row r="12" spans="1:6" ht="27.75" customHeight="1">
      <c r="A12" s="13" t="s">
        <v>46</v>
      </c>
      <c r="B12" s="11">
        <f>SUM(B5:B11)</f>
        <v>1883.6</v>
      </c>
      <c r="C12" s="11">
        <f>SUM(C5:C11)</f>
        <v>9203.7000000000007</v>
      </c>
      <c r="D12" s="11">
        <f>SUM(D5:D11)</f>
        <v>1280.8</v>
      </c>
      <c r="E12" s="11">
        <f t="shared" si="0"/>
        <v>13.916142420982863</v>
      </c>
      <c r="F12" s="11">
        <f t="shared" si="1"/>
        <v>67.997451688256533</v>
      </c>
    </row>
    <row r="13" spans="1:6">
      <c r="A13" s="7"/>
      <c r="B13" s="14"/>
      <c r="C13" s="7"/>
      <c r="D13" s="7"/>
      <c r="E13" s="7"/>
      <c r="F13" s="7"/>
    </row>
    <row r="14" spans="1:6">
      <c r="A14" s="7"/>
      <c r="B14" s="7"/>
      <c r="C14" s="7"/>
      <c r="D14" s="7"/>
      <c r="E14" s="7"/>
      <c r="F14" s="7"/>
    </row>
    <row r="15" spans="1:6">
      <c r="A15" s="7"/>
      <c r="B15" s="7"/>
      <c r="C15" s="7"/>
      <c r="D15" s="7"/>
      <c r="E15" s="7"/>
      <c r="F15" s="7"/>
    </row>
    <row r="16" spans="1:6">
      <c r="A16" s="56" t="s">
        <v>47</v>
      </c>
      <c r="B16" s="56"/>
      <c r="C16" s="56"/>
      <c r="D16" s="56"/>
      <c r="E16" s="56"/>
      <c r="F16" s="56"/>
    </row>
  </sheetData>
  <mergeCells count="2">
    <mergeCell ref="A2:F2"/>
    <mergeCell ref="A16:F16"/>
  </mergeCells>
  <pageMargins left="0.7" right="0.7" top="0.75" bottom="0.75" header="0.3" footer="0.3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таблица 1</vt:lpstr>
      <vt:lpstr>таблица 2</vt:lpstr>
      <vt:lpstr>таблица 3</vt:lpstr>
      <vt:lpstr>'таблица 1'!_GoBack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radaeva</dc:creator>
  <cp:lastModifiedBy>radaeva</cp:lastModifiedBy>
  <cp:lastPrinted>2023-04-28T10:01:15Z</cp:lastPrinted>
  <dcterms:created xsi:type="dcterms:W3CDTF">2017-04-17T10:25:39Z</dcterms:created>
  <dcterms:modified xsi:type="dcterms:W3CDTF">2023-04-28T10:01:58Z</dcterms:modified>
</cp:coreProperties>
</file>