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355" yWindow="1440" windowWidth="16200" windowHeight="1246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1'!$D$20</definedName>
  </definedNames>
  <calcPr calcId="125725"/>
</workbook>
</file>

<file path=xl/calcChain.xml><?xml version="1.0" encoding="utf-8"?>
<calcChain xmlns="http://schemas.openxmlformats.org/spreadsheetml/2006/main">
  <c r="G8" i="1"/>
  <c r="G9"/>
  <c r="G10"/>
  <c r="G11"/>
  <c r="G12"/>
  <c r="G14"/>
  <c r="G15"/>
  <c r="G16"/>
  <c r="G17"/>
  <c r="G18"/>
  <c r="G19"/>
  <c r="G20"/>
  <c r="G24"/>
  <c r="G25"/>
  <c r="G27"/>
  <c r="G28"/>
  <c r="G29"/>
  <c r="G30"/>
  <c r="F8"/>
  <c r="F9"/>
  <c r="F10"/>
  <c r="F11"/>
  <c r="F12"/>
  <c r="F13"/>
  <c r="F14"/>
  <c r="F15"/>
  <c r="F20"/>
  <c r="F23"/>
  <c r="F24"/>
  <c r="F25"/>
  <c r="F26"/>
  <c r="F27"/>
  <c r="F28"/>
  <c r="F29"/>
  <c r="F30"/>
  <c r="F7"/>
  <c r="D33"/>
  <c r="E33"/>
  <c r="C33"/>
  <c r="F5" i="3"/>
  <c r="F6"/>
  <c r="F40" i="1"/>
  <c r="G34"/>
  <c r="G35"/>
  <c r="G37"/>
  <c r="G39"/>
  <c r="G40"/>
  <c r="G42"/>
  <c r="G48"/>
  <c r="G49"/>
  <c r="F34"/>
  <c r="F35"/>
  <c r="F37"/>
  <c r="F39"/>
  <c r="F42"/>
  <c r="F43"/>
  <c r="F45"/>
  <c r="F47"/>
  <c r="F51"/>
  <c r="D50"/>
  <c r="E50"/>
  <c r="C50"/>
  <c r="D48"/>
  <c r="D44"/>
  <c r="E44"/>
  <c r="C44"/>
  <c r="C23"/>
  <c r="G23" s="1"/>
  <c r="C28"/>
  <c r="C13"/>
  <c r="C7" s="1"/>
  <c r="G7" s="1"/>
  <c r="D5"/>
  <c r="E5"/>
  <c r="E5" i="3"/>
  <c r="E6"/>
  <c r="E7"/>
  <c r="G13" i="1" l="1"/>
  <c r="F44"/>
  <c r="F50"/>
  <c r="C5"/>
  <c r="G5" s="1"/>
  <c r="E9" i="3" l="1"/>
  <c r="E10"/>
  <c r="F7"/>
  <c r="D46" i="1" l="1"/>
  <c r="E46"/>
  <c r="D41"/>
  <c r="E41"/>
  <c r="D38"/>
  <c r="E38"/>
  <c r="D36"/>
  <c r="E36"/>
  <c r="D31" l="1"/>
  <c r="E31"/>
  <c r="F36"/>
  <c r="F41"/>
  <c r="F33"/>
  <c r="G33"/>
  <c r="F38"/>
  <c r="F46"/>
  <c r="F5"/>
  <c r="F31" l="1"/>
  <c r="C55"/>
  <c r="C53" s="1"/>
  <c r="C46"/>
  <c r="C41"/>
  <c r="C38"/>
  <c r="G38" s="1"/>
  <c r="C36"/>
  <c r="C31" l="1"/>
  <c r="G31" s="1"/>
  <c r="G36"/>
  <c r="B11" i="3"/>
  <c r="G6" i="2"/>
  <c r="C11" i="3"/>
  <c r="D11"/>
  <c r="G5" i="2"/>
  <c r="C52" i="1" l="1"/>
  <c r="E11" i="3"/>
  <c r="F6" i="2" l="1"/>
  <c r="E52" i="1" l="1"/>
  <c r="D52"/>
  <c r="D55"/>
  <c r="D53" s="1"/>
  <c r="E55"/>
  <c r="E53" s="1"/>
  <c r="F5" i="2" l="1"/>
</calcChain>
</file>

<file path=xl/sharedStrings.xml><?xml version="1.0" encoding="utf-8"?>
<sst xmlns="http://schemas.openxmlformats.org/spreadsheetml/2006/main" count="140" uniqueCount="124">
  <si>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</si>
  <si>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</si>
  <si>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</si>
  <si>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</si>
  <si>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</si>
  <si>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</si>
  <si>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</si>
  <si>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</si>
  <si>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</si>
  <si>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</si>
  <si>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</si>
  <si>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</si>
  <si>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</si>
  <si>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</si>
  <si>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</si>
  <si>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</si>
  <si>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</si>
  <si>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</si>
  <si>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</si>
  <si>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</si>
  <si>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</si>
  <si>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</si>
  <si>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</si>
  <si>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</si>
  <si>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</si>
  <si>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</si>
  <si>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</si>
  <si>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</si>
  <si>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</si>
  <si>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</si>
  <si>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</si>
  <si>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</si>
  <si>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</si>
  <si>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</si>
  <si>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</si>
  <si>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</si>
  <si>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</si>
  <si>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</si>
  <si>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</si>
  <si>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</si>
  <si>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</si>
  <si>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</si>
  <si>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</si>
  <si>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</si>
  <si>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</si>
  <si>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</si>
  <si>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</si>
  <si>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Социальная политика</t>
  </si>
  <si>
    <t>Охрана семьи и детства</t>
  </si>
  <si>
    <t>00 1000 0000000000 000</t>
  </si>
  <si>
    <t>00 1004 0000000000 000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</si>
  <si>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</si>
  <si>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>Муниципальная программа "Ремонт автомобильных дорог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</si>
  <si>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</si>
  <si>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</si>
  <si>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</si>
  <si>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</si>
  <si>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% исполнения плана 2022 года</t>
  </si>
  <si>
    <t>% исполнения 2022 года к 2021 году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</si>
  <si>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</si>
  <si>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</si>
  <si>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</si>
  <si>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</si>
  <si>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</si>
  <si>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</si>
  <si>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</si>
  <si>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</si>
  <si>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</si>
  <si>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</si>
  <si>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</si>
  <si>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</si>
  <si>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</si>
  <si>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</si>
  <si>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</si>
  <si>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</si>
  <si>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</si>
  <si>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</si>
  <si>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 xml:space="preserve">Доходы получаемые в виде арендной платы </t>
  </si>
  <si>
    <t>11105020000000120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</si>
  <si>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</si>
  <si>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</si>
  <si>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</si>
  <si>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</si>
  <si>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Невыясненные поступления</t>
  </si>
  <si>
    <t>11701000000000180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</si>
  <si>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</si>
  <si>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</si>
  <si>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</si>
  <si>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</si>
  <si>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</si>
  <si>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20216001130001151</t>
  </si>
  <si>
    <t>Субсидии на бюджетам сельких поселений</t>
  </si>
  <si>
    <t>20225519130000150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</si>
  <si>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</si>
  <si>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</si>
  <si>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</si>
  <si>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</si>
  <si>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</si>
  <si>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</si>
  <si>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Возврат прочих остатков</t>
  </si>
  <si>
    <t>21960010130000150</t>
  </si>
  <si>
    <t>Муниципальная программа "Текущий ремонт и укрепление материально-технической базы МБУК "КДЦ Свободинского МО" на 2022 год"</t>
  </si>
  <si>
    <t>св. 2,8 раза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</si>
  <si>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января 2023 года
</t>
  </si>
  <si>
    <t>Исполнено на        1 января 2022 г. (тыс.руб)</t>
  </si>
  <si>
    <t>Утвержденные бюджетные назначения на           1 января 2023 г. (тыс.руб)</t>
  </si>
  <si>
    <t>Исполнено на        1 января 2023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</si>
  <si>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января 2023 года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</si>
  <si>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2023 года     
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</si>
  <si>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</si>
  <si>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</si>
  <si>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</si>
  <si>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</si>
  <si>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Межбюджетные трансферты общего характкера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</si>
  <si>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</si>
  <si>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</si>
  <si>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</si>
  <si>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св. 2,4 раза</t>
  </si>
  <si>
    <t>св. 2,2 раза</t>
  </si>
  <si>
    <t>св. 4,8 раза</t>
  </si>
  <si>
    <t>св. 4,9 раза</t>
  </si>
  <si>
    <t>св. 94,4 раза</t>
  </si>
  <si>
    <t>св. 2,9 раза</t>
  </si>
  <si>
    <t>св. 54,4 раза</t>
  </si>
</sst>
</file>

<file path=xl/styles.xml><?xml version="1.0" encoding="utf-8"?>
<styleSheet xmlns="http://schemas.openxmlformats.org/spreadsheetml/2006/main">
  <numFmts count="3">
    <numFmt numFmtId="164" formatCode="_-* #,##0.0\ _₽_-;\-* #,##0.0\ _₽_-;_-* &quot;-&quot;?\ _₽_-;_-@_-"/>
    <numFmt numFmtId="165" formatCode="000"/>
    <numFmt numFmtId="166" formatCode="#,##0.0_ ;\-#,##0.0\ "/>
  </numFmts>
  <fonts count="1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37" fontId="6" fillId="0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right" vertical="center" wrapText="1"/>
    </xf>
    <xf numFmtId="37" fontId="7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right" vertical="center" wrapText="1"/>
    </xf>
    <xf numFmtId="1" fontId="8" fillId="0" borderId="1" xfId="0" applyNumberFormat="1" applyFont="1" applyBorder="1" applyAlignment="1">
      <alignment horizontal="right" vertical="center" wrapText="1"/>
    </xf>
    <xf numFmtId="164" fontId="5" fillId="0" borderId="0" xfId="0" applyNumberFormat="1" applyFont="1"/>
    <xf numFmtId="164" fontId="5" fillId="0" borderId="1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right" vertical="center" wrapText="1"/>
    </xf>
    <xf numFmtId="49" fontId="8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0" fontId="5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right" vertical="top" wrapText="1"/>
    </xf>
    <xf numFmtId="0" fontId="9" fillId="0" borderId="0" xfId="0" applyFont="1"/>
    <xf numFmtId="0" fontId="9" fillId="0" borderId="0" xfId="0" applyFont="1" applyAlignment="1">
      <alignment horizontal="right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right" vertical="center" wrapText="1"/>
    </xf>
    <xf numFmtId="166" fontId="5" fillId="0" borderId="1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/>
    <xf numFmtId="164" fontId="9" fillId="0" borderId="0" xfId="0" applyNumberFormat="1" applyFont="1"/>
    <xf numFmtId="164" fontId="11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164" fontId="5" fillId="0" borderId="0" xfId="0" applyNumberFormat="1" applyFont="1"/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wrapText="1"/>
    </xf>
    <xf numFmtId="164" fontId="5" fillId="0" borderId="4" xfId="0" applyNumberFormat="1" applyFont="1" applyFill="1" applyBorder="1" applyAlignment="1">
      <alignment horizontal="right" vertical="center" wrapText="1"/>
    </xf>
    <xf numFmtId="166" fontId="5" fillId="0" borderId="5" xfId="0" applyNumberFormat="1" applyFont="1" applyFill="1" applyBorder="1" applyAlignment="1">
      <alignment horizontal="right" vertical="center" wrapText="1"/>
    </xf>
    <xf numFmtId="166" fontId="5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8" fillId="0" borderId="1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0" xfId="0" applyFont="1" applyAlignment="1">
      <alignment vertical="top"/>
    </xf>
    <xf numFmtId="165" fontId="10" fillId="0" borderId="1" xfId="7" applyNumberFormat="1" applyFont="1" applyFill="1" applyBorder="1" applyAlignment="1" applyProtection="1">
      <alignment vertical="top" wrapText="1"/>
      <protection hidden="1"/>
    </xf>
    <xf numFmtId="165" fontId="10" fillId="0" borderId="3" xfId="7" applyNumberFormat="1" applyFont="1" applyFill="1" applyBorder="1" applyAlignment="1" applyProtection="1">
      <alignment vertical="top" wrapText="1"/>
      <protection hidden="1"/>
    </xf>
    <xf numFmtId="165" fontId="10" fillId="0" borderId="3" xfId="3" applyNumberFormat="1" applyFont="1" applyFill="1" applyBorder="1" applyAlignment="1" applyProtection="1">
      <alignment vertical="top" wrapText="1"/>
      <protection hidden="1"/>
    </xf>
    <xf numFmtId="165" fontId="10" fillId="0" borderId="3" xfId="4" applyNumberFormat="1" applyFont="1" applyFill="1" applyBorder="1" applyAlignment="1" applyProtection="1">
      <alignment vertical="top" wrapText="1"/>
      <protection hidden="1"/>
    </xf>
    <xf numFmtId="165" fontId="10" fillId="0" borderId="3" xfId="5" applyNumberFormat="1" applyFont="1" applyFill="1" applyBorder="1" applyAlignment="1" applyProtection="1">
      <alignment vertical="top" wrapText="1"/>
      <protection hidden="1"/>
    </xf>
  </cellXfs>
  <cellStyles count="12"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5" xfId="5"/>
    <cellStyle name="Обычный 2 5 2" xfId="10"/>
    <cellStyle name="Обычный 2 6" xfId="6"/>
    <cellStyle name="Обычный 2 6 2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61"/>
  <sheetViews>
    <sheetView topLeftCell="A37" zoomScale="90" zoomScaleNormal="90" workbookViewId="0">
      <selection activeCell="A66" sqref="A66"/>
    </sheetView>
  </sheetViews>
  <sheetFormatPr defaultRowHeight="12.75"/>
  <cols>
    <col min="1" max="1" width="35.85546875" style="1" customWidth="1"/>
    <col min="2" max="2" width="21.140625" style="1" customWidth="1"/>
    <col min="3" max="3" width="15.42578125" style="1" customWidth="1"/>
    <col min="4" max="4" width="15" style="1" customWidth="1"/>
    <col min="5" max="5" width="15.140625" style="1" customWidth="1"/>
    <col min="6" max="6" width="12.28515625" style="1" customWidth="1"/>
    <col min="7" max="7" width="12.7109375" style="1" customWidth="1"/>
    <col min="8" max="16384" width="9.140625" style="1"/>
  </cols>
  <sheetData>
    <row r="2" spans="1:8" ht="65.25" customHeight="1">
      <c r="A2" s="48" t="s">
        <v>103</v>
      </c>
      <c r="B2" s="49"/>
      <c r="C2" s="49"/>
      <c r="D2" s="49"/>
      <c r="E2" s="49"/>
      <c r="F2" s="49"/>
      <c r="G2" s="49"/>
    </row>
    <row r="3" spans="1:8">
      <c r="A3" s="2"/>
      <c r="B3" s="2"/>
      <c r="C3" s="2"/>
      <c r="D3" s="2"/>
      <c r="E3" s="2"/>
      <c r="F3" s="2"/>
      <c r="G3" s="3" t="s">
        <v>41</v>
      </c>
    </row>
    <row r="4" spans="1:8" ht="63.75">
      <c r="A4" s="4" t="s">
        <v>0</v>
      </c>
      <c r="B4" s="4" t="s">
        <v>1</v>
      </c>
      <c r="C4" s="5" t="s">
        <v>104</v>
      </c>
      <c r="D4" s="5" t="s">
        <v>105</v>
      </c>
      <c r="E4" s="5" t="s">
        <v>106</v>
      </c>
      <c r="F4" s="5" t="s">
        <v>57</v>
      </c>
      <c r="G4" s="5" t="s">
        <v>58</v>
      </c>
    </row>
    <row r="5" spans="1:8">
      <c r="A5" s="15" t="s">
        <v>59</v>
      </c>
      <c r="B5" s="6"/>
      <c r="C5" s="36">
        <f>C7+C23</f>
        <v>12858.4</v>
      </c>
      <c r="D5" s="36">
        <f>D7+D23+D30</f>
        <v>16467</v>
      </c>
      <c r="E5" s="36">
        <f>E7+E23+E30</f>
        <v>17496.099999999999</v>
      </c>
      <c r="F5" s="36">
        <f t="shared" ref="F5:F51" si="0">E5/D5*100</f>
        <v>106.24946863423817</v>
      </c>
      <c r="G5" s="36">
        <f t="shared" ref="G5:G49" si="1">E5/C5*100</f>
        <v>136.06747340260063</v>
      </c>
    </row>
    <row r="6" spans="1:8" ht="15.75">
      <c r="A6" s="17" t="s">
        <v>2</v>
      </c>
      <c r="B6" s="8"/>
      <c r="C6" s="37"/>
      <c r="D6" s="37"/>
      <c r="E6" s="37"/>
      <c r="F6" s="36"/>
      <c r="G6" s="37"/>
    </row>
    <row r="7" spans="1:8">
      <c r="A7" s="51" t="s">
        <v>60</v>
      </c>
      <c r="B7" s="10">
        <v>1E+16</v>
      </c>
      <c r="C7" s="37">
        <f>C8+C10+C11+C13+C16+C17+C21+C22</f>
        <v>9895.9</v>
      </c>
      <c r="D7" s="37">
        <v>10587.199999999999</v>
      </c>
      <c r="E7" s="37">
        <v>11944.399999999998</v>
      </c>
      <c r="F7" s="37">
        <f t="shared" si="0"/>
        <v>112.81925343811395</v>
      </c>
      <c r="G7" s="37">
        <f t="shared" si="1"/>
        <v>120.70049212300043</v>
      </c>
    </row>
    <row r="8" spans="1:8">
      <c r="A8" s="51" t="s">
        <v>61</v>
      </c>
      <c r="B8" s="29">
        <v>1.01E+16</v>
      </c>
      <c r="C8" s="37">
        <v>3135.9</v>
      </c>
      <c r="D8" s="39">
        <v>2900.2</v>
      </c>
      <c r="E8" s="39">
        <v>3515.1</v>
      </c>
      <c r="F8" s="37">
        <f t="shared" si="0"/>
        <v>121.20198606992622</v>
      </c>
      <c r="G8" s="37">
        <f t="shared" si="1"/>
        <v>112.09222232851812</v>
      </c>
    </row>
    <row r="9" spans="1:8">
      <c r="A9" s="51" t="s">
        <v>62</v>
      </c>
      <c r="B9" s="14" t="s">
        <v>63</v>
      </c>
      <c r="C9" s="37">
        <v>3135.9</v>
      </c>
      <c r="D9" s="39">
        <v>2900.2</v>
      </c>
      <c r="E9" s="39">
        <v>3515.1</v>
      </c>
      <c r="F9" s="37">
        <f t="shared" si="0"/>
        <v>121.20198606992622</v>
      </c>
      <c r="G9" s="37">
        <f t="shared" si="1"/>
        <v>112.09222232851812</v>
      </c>
    </row>
    <row r="10" spans="1:8" ht="44.25" customHeight="1">
      <c r="A10" s="51" t="s">
        <v>64</v>
      </c>
      <c r="B10" s="29">
        <v>1.03E+16</v>
      </c>
      <c r="C10" s="37">
        <v>1392.4</v>
      </c>
      <c r="D10" s="39">
        <v>1558.3</v>
      </c>
      <c r="E10" s="39">
        <v>1697.2</v>
      </c>
      <c r="F10" s="37">
        <f t="shared" si="0"/>
        <v>108.91355964833474</v>
      </c>
      <c r="G10" s="37">
        <f t="shared" si="1"/>
        <v>121.89026141913244</v>
      </c>
    </row>
    <row r="11" spans="1:8">
      <c r="A11" s="51" t="s">
        <v>65</v>
      </c>
      <c r="B11" s="29">
        <v>1.05E+16</v>
      </c>
      <c r="C11" s="37">
        <v>906.9</v>
      </c>
      <c r="D11" s="39">
        <v>1201.8</v>
      </c>
      <c r="E11" s="39">
        <v>865</v>
      </c>
      <c r="F11" s="37">
        <f t="shared" si="0"/>
        <v>71.975370277916468</v>
      </c>
      <c r="G11" s="37">
        <f t="shared" si="1"/>
        <v>95.379865475796677</v>
      </c>
    </row>
    <row r="12" spans="1:8">
      <c r="A12" s="51" t="s">
        <v>66</v>
      </c>
      <c r="B12" s="14" t="s">
        <v>67</v>
      </c>
      <c r="C12" s="37">
        <v>906.9</v>
      </c>
      <c r="D12" s="37">
        <v>1201.8</v>
      </c>
      <c r="E12" s="39">
        <v>865</v>
      </c>
      <c r="F12" s="37">
        <f t="shared" si="0"/>
        <v>71.975370277916468</v>
      </c>
      <c r="G12" s="37">
        <f t="shared" si="1"/>
        <v>95.379865475796677</v>
      </c>
    </row>
    <row r="13" spans="1:8">
      <c r="A13" s="51" t="s">
        <v>68</v>
      </c>
      <c r="B13" s="29">
        <v>1.06E+16</v>
      </c>
      <c r="C13" s="37">
        <f>C14+C15</f>
        <v>3556.7999999999997</v>
      </c>
      <c r="D13" s="39">
        <v>4191</v>
      </c>
      <c r="E13" s="39">
        <v>3421.6</v>
      </c>
      <c r="F13" s="37">
        <f t="shared" si="0"/>
        <v>81.64161298019566</v>
      </c>
      <c r="G13" s="37">
        <f t="shared" si="1"/>
        <v>96.198830409356731</v>
      </c>
    </row>
    <row r="14" spans="1:8">
      <c r="A14" s="51" t="s">
        <v>69</v>
      </c>
      <c r="B14" s="14" t="s">
        <v>70</v>
      </c>
      <c r="C14" s="42">
        <v>498.1</v>
      </c>
      <c r="D14" s="37">
        <v>649.79999999999995</v>
      </c>
      <c r="E14" s="39">
        <v>463.1</v>
      </c>
      <c r="F14" s="37">
        <f t="shared" si="0"/>
        <v>71.268082486919056</v>
      </c>
      <c r="G14" s="37">
        <f t="shared" si="1"/>
        <v>92.973298534430839</v>
      </c>
    </row>
    <row r="15" spans="1:8">
      <c r="A15" s="51" t="s">
        <v>71</v>
      </c>
      <c r="B15" s="14" t="s">
        <v>72</v>
      </c>
      <c r="C15" s="37">
        <v>3058.7</v>
      </c>
      <c r="D15" s="39">
        <v>3541.2</v>
      </c>
      <c r="E15" s="39">
        <v>2958.4</v>
      </c>
      <c r="F15" s="37">
        <f t="shared" si="0"/>
        <v>83.542302044504694</v>
      </c>
      <c r="G15" s="37">
        <f t="shared" si="1"/>
        <v>96.720829110406399</v>
      </c>
    </row>
    <row r="16" spans="1:8">
      <c r="A16" s="51" t="s">
        <v>73</v>
      </c>
      <c r="B16" s="29">
        <v>1.08E+16</v>
      </c>
      <c r="C16" s="37">
        <v>2.8</v>
      </c>
      <c r="D16" s="39">
        <v>0.6</v>
      </c>
      <c r="E16" s="39">
        <v>1.3</v>
      </c>
      <c r="F16" s="37" t="s">
        <v>118</v>
      </c>
      <c r="G16" s="37">
        <f t="shared" si="1"/>
        <v>46.428571428571438</v>
      </c>
      <c r="H16" s="38"/>
    </row>
    <row r="17" spans="1:9" ht="38.25">
      <c r="A17" s="51" t="s">
        <v>74</v>
      </c>
      <c r="B17" s="29">
        <v>1.11E+16</v>
      </c>
      <c r="C17" s="37">
        <v>817.5</v>
      </c>
      <c r="D17" s="39">
        <v>173</v>
      </c>
      <c r="E17" s="39">
        <v>825.9</v>
      </c>
      <c r="F17" s="37" t="s">
        <v>119</v>
      </c>
      <c r="G17" s="37">
        <f t="shared" si="1"/>
        <v>101.02752293577981</v>
      </c>
      <c r="H17" s="11"/>
    </row>
    <row r="18" spans="1:9" ht="79.5" customHeight="1">
      <c r="A18" s="51" t="s">
        <v>75</v>
      </c>
      <c r="B18" s="14" t="s">
        <v>76</v>
      </c>
      <c r="C18" s="37">
        <v>518.20000000000005</v>
      </c>
      <c r="D18" s="39">
        <v>100</v>
      </c>
      <c r="E18" s="39">
        <v>488.3</v>
      </c>
      <c r="F18" s="37" t="s">
        <v>120</v>
      </c>
      <c r="G18" s="37">
        <f t="shared" si="1"/>
        <v>94.230027016595912</v>
      </c>
      <c r="H18" s="11"/>
    </row>
    <row r="19" spans="1:9" ht="19.5" customHeight="1">
      <c r="A19" s="51" t="s">
        <v>77</v>
      </c>
      <c r="B19" s="14" t="s">
        <v>78</v>
      </c>
      <c r="C19" s="37">
        <v>244.9</v>
      </c>
      <c r="D19" s="39">
        <v>3</v>
      </c>
      <c r="E19" s="39">
        <v>283.3</v>
      </c>
      <c r="F19" s="37" t="s">
        <v>121</v>
      </c>
      <c r="G19" s="37">
        <f t="shared" si="1"/>
        <v>115.67986933442222</v>
      </c>
      <c r="H19" s="11"/>
    </row>
    <row r="20" spans="1:9" ht="102">
      <c r="A20" s="51" t="s">
        <v>79</v>
      </c>
      <c r="B20" s="14" t="s">
        <v>80</v>
      </c>
      <c r="C20" s="37">
        <v>54.4</v>
      </c>
      <c r="D20" s="39">
        <v>70</v>
      </c>
      <c r="E20" s="39">
        <v>54.4</v>
      </c>
      <c r="F20" s="37">
        <f t="shared" si="0"/>
        <v>77.714285714285708</v>
      </c>
      <c r="G20" s="37">
        <f t="shared" si="1"/>
        <v>100</v>
      </c>
      <c r="H20" s="11"/>
    </row>
    <row r="21" spans="1:9" ht="28.5" customHeight="1">
      <c r="A21" s="51" t="s">
        <v>81</v>
      </c>
      <c r="B21" s="14" t="s">
        <v>82</v>
      </c>
      <c r="C21" s="37">
        <v>29.9</v>
      </c>
      <c r="D21" s="37">
        <v>562.29999999999995</v>
      </c>
      <c r="E21" s="37">
        <v>1625.9</v>
      </c>
      <c r="F21" s="37" t="s">
        <v>122</v>
      </c>
      <c r="G21" s="37" t="s">
        <v>123</v>
      </c>
      <c r="H21" s="11"/>
      <c r="I21" s="11"/>
    </row>
    <row r="22" spans="1:9" ht="18" customHeight="1">
      <c r="A22" s="51" t="s">
        <v>83</v>
      </c>
      <c r="B22" s="14" t="s">
        <v>84</v>
      </c>
      <c r="C22" s="37">
        <v>53.7</v>
      </c>
      <c r="D22" s="37">
        <v>0</v>
      </c>
      <c r="E22" s="44">
        <v>-7.6</v>
      </c>
      <c r="F22" s="37">
        <v>0</v>
      </c>
      <c r="G22" s="37">
        <v>0</v>
      </c>
      <c r="H22" s="11"/>
    </row>
    <row r="23" spans="1:9" ht="38.25">
      <c r="A23" s="51" t="s">
        <v>85</v>
      </c>
      <c r="B23" s="14" t="s">
        <v>86</v>
      </c>
      <c r="C23" s="37">
        <f>C24+C26+C27+C28+C30</f>
        <v>2962.5000000000005</v>
      </c>
      <c r="D23" s="37">
        <v>5919.4</v>
      </c>
      <c r="E23" s="37">
        <v>5591.2999999999993</v>
      </c>
      <c r="F23" s="37">
        <f t="shared" si="0"/>
        <v>94.457208500861569</v>
      </c>
      <c r="G23" s="37">
        <f t="shared" si="1"/>
        <v>188.7358649789029</v>
      </c>
      <c r="H23" s="11"/>
    </row>
    <row r="24" spans="1:9" ht="38.25">
      <c r="A24" s="51" t="s">
        <v>87</v>
      </c>
      <c r="B24" s="14" t="s">
        <v>88</v>
      </c>
      <c r="C24" s="37">
        <v>277.7</v>
      </c>
      <c r="D24" s="37">
        <v>286.7</v>
      </c>
      <c r="E24" s="37">
        <v>286.7</v>
      </c>
      <c r="F24" s="37">
        <f t="shared" si="0"/>
        <v>100</v>
      </c>
      <c r="G24" s="37">
        <f t="shared" si="1"/>
        <v>103.24090745408714</v>
      </c>
      <c r="H24" s="11"/>
    </row>
    <row r="25" spans="1:9" ht="38.25">
      <c r="A25" s="51" t="s">
        <v>89</v>
      </c>
      <c r="B25" s="14" t="s">
        <v>90</v>
      </c>
      <c r="C25" s="39">
        <v>277.7</v>
      </c>
      <c r="D25" s="39">
        <v>286.7</v>
      </c>
      <c r="E25" s="39">
        <v>286.7</v>
      </c>
      <c r="F25" s="37">
        <f t="shared" si="0"/>
        <v>100</v>
      </c>
      <c r="G25" s="37">
        <f t="shared" si="1"/>
        <v>103.24090745408714</v>
      </c>
      <c r="H25" s="11"/>
    </row>
    <row r="26" spans="1:9" ht="18.75" customHeight="1">
      <c r="A26" s="52" t="s">
        <v>91</v>
      </c>
      <c r="B26" s="14" t="s">
        <v>92</v>
      </c>
      <c r="C26" s="40">
        <v>0</v>
      </c>
      <c r="D26" s="40">
        <v>3157.4</v>
      </c>
      <c r="E26" s="37">
        <v>3157.4</v>
      </c>
      <c r="F26" s="37">
        <f t="shared" si="0"/>
        <v>100</v>
      </c>
      <c r="G26" s="37">
        <v>0</v>
      </c>
      <c r="H26" s="11"/>
    </row>
    <row r="27" spans="1:9" ht="51">
      <c r="A27" s="51" t="s">
        <v>93</v>
      </c>
      <c r="B27" s="14" t="s">
        <v>94</v>
      </c>
      <c r="C27" s="37">
        <v>234.2</v>
      </c>
      <c r="D27" s="37">
        <v>263.60000000000002</v>
      </c>
      <c r="E27" s="37">
        <v>263.60000000000002</v>
      </c>
      <c r="F27" s="37">
        <f t="shared" si="0"/>
        <v>100</v>
      </c>
      <c r="G27" s="37">
        <f t="shared" si="1"/>
        <v>112.55337318531171</v>
      </c>
      <c r="H27" s="11"/>
    </row>
    <row r="28" spans="1:9" ht="18.75" customHeight="1">
      <c r="A28" s="51" t="s">
        <v>95</v>
      </c>
      <c r="B28" s="14" t="s">
        <v>96</v>
      </c>
      <c r="C28" s="37">
        <f>C29</f>
        <v>2489.8000000000002</v>
      </c>
      <c r="D28" s="37">
        <v>2211.6999999999998</v>
      </c>
      <c r="E28" s="37">
        <v>1883.6</v>
      </c>
      <c r="F28" s="37">
        <f t="shared" si="0"/>
        <v>85.165257494235206</v>
      </c>
      <c r="G28" s="37">
        <f t="shared" si="1"/>
        <v>75.652662864487098</v>
      </c>
      <c r="H28" s="11"/>
    </row>
    <row r="29" spans="1:9" ht="25.5">
      <c r="A29" s="51" t="s">
        <v>97</v>
      </c>
      <c r="B29" s="14" t="s">
        <v>98</v>
      </c>
      <c r="C29" s="37">
        <v>2489.8000000000002</v>
      </c>
      <c r="D29" s="37">
        <v>2211.6999999999998</v>
      </c>
      <c r="E29" s="37">
        <v>1883.6</v>
      </c>
      <c r="F29" s="37">
        <f t="shared" si="0"/>
        <v>85.165257494235206</v>
      </c>
      <c r="G29" s="37">
        <f t="shared" si="1"/>
        <v>75.652662864487098</v>
      </c>
      <c r="H29" s="11"/>
    </row>
    <row r="30" spans="1:9">
      <c r="A30" s="52" t="s">
        <v>99</v>
      </c>
      <c r="B30" s="13" t="s">
        <v>100</v>
      </c>
      <c r="C30" s="43">
        <v>-39.200000000000003</v>
      </c>
      <c r="D30" s="40">
        <v>-39.6</v>
      </c>
      <c r="E30" s="40">
        <v>-39.6</v>
      </c>
      <c r="F30" s="37">
        <f t="shared" si="0"/>
        <v>100</v>
      </c>
      <c r="G30" s="37">
        <f t="shared" si="1"/>
        <v>101.0204081632653</v>
      </c>
      <c r="H30" s="11"/>
    </row>
    <row r="31" spans="1:9">
      <c r="A31" s="15" t="s">
        <v>3</v>
      </c>
      <c r="B31" s="16"/>
      <c r="C31" s="41">
        <f>C33+C36+C38+C41+C46+C48+C44+C50</f>
        <v>11915.899999999998</v>
      </c>
      <c r="D31" s="41">
        <f>D33+D36+D38+D41+D46+D48+D44+D50</f>
        <v>18770.5</v>
      </c>
      <c r="E31" s="41">
        <f t="shared" ref="E31" si="2">E33+E36+E38+E41+E46+E48+E44+E50</f>
        <v>17755.700000000004</v>
      </c>
      <c r="F31" s="36">
        <f t="shared" si="0"/>
        <v>94.593644282251432</v>
      </c>
      <c r="G31" s="36">
        <f t="shared" si="1"/>
        <v>149.00846767764085</v>
      </c>
    </row>
    <row r="32" spans="1:9">
      <c r="A32" s="17" t="s">
        <v>2</v>
      </c>
      <c r="B32" s="18"/>
      <c r="C32" s="41"/>
      <c r="D32" s="41"/>
      <c r="E32" s="41"/>
      <c r="F32" s="37"/>
      <c r="G32" s="37"/>
    </row>
    <row r="33" spans="1:8" ht="15" customHeight="1">
      <c r="A33" s="17" t="s">
        <v>4</v>
      </c>
      <c r="B33" s="19" t="s">
        <v>5</v>
      </c>
      <c r="C33" s="37">
        <f>C34+C35</f>
        <v>4624.2</v>
      </c>
      <c r="D33" s="37">
        <f t="shared" ref="D33:E33" si="3">D34+D35</f>
        <v>5306.2999999999993</v>
      </c>
      <c r="E33" s="37">
        <f t="shared" si="3"/>
        <v>5189.6000000000004</v>
      </c>
      <c r="F33" s="37">
        <f t="shared" si="0"/>
        <v>97.80072743719731</v>
      </c>
      <c r="G33" s="37">
        <f t="shared" si="1"/>
        <v>112.2269798019117</v>
      </c>
      <c r="H33" s="11"/>
    </row>
    <row r="34" spans="1:8" ht="51">
      <c r="A34" s="17" t="s">
        <v>6</v>
      </c>
      <c r="B34" s="20" t="s">
        <v>7</v>
      </c>
      <c r="C34" s="37">
        <v>4608.5</v>
      </c>
      <c r="D34" s="45">
        <v>5275.9</v>
      </c>
      <c r="E34" s="37">
        <v>5170</v>
      </c>
      <c r="F34" s="37">
        <f t="shared" si="0"/>
        <v>97.992759529179864</v>
      </c>
      <c r="G34" s="37">
        <f t="shared" si="1"/>
        <v>112.18400781165239</v>
      </c>
      <c r="H34" s="11"/>
    </row>
    <row r="35" spans="1:8" ht="25.5">
      <c r="A35" s="17" t="s">
        <v>8</v>
      </c>
      <c r="B35" s="19" t="s">
        <v>9</v>
      </c>
      <c r="C35" s="37">
        <v>15.7</v>
      </c>
      <c r="D35" s="37">
        <v>30.4</v>
      </c>
      <c r="E35" s="37">
        <v>19.600000000000001</v>
      </c>
      <c r="F35" s="37">
        <f t="shared" si="0"/>
        <v>64.473684210526329</v>
      </c>
      <c r="G35" s="37">
        <f t="shared" si="1"/>
        <v>124.84076433121021</v>
      </c>
      <c r="H35" s="11"/>
    </row>
    <row r="36" spans="1:8" ht="18.75" customHeight="1">
      <c r="A36" s="17" t="s">
        <v>10</v>
      </c>
      <c r="B36" s="19" t="s">
        <v>11</v>
      </c>
      <c r="C36" s="37">
        <f>C37</f>
        <v>234.2</v>
      </c>
      <c r="D36" s="37">
        <f t="shared" ref="D36:E36" si="4">D37</f>
        <v>263.60000000000002</v>
      </c>
      <c r="E36" s="37">
        <f t="shared" si="4"/>
        <v>263.60000000000002</v>
      </c>
      <c r="F36" s="37">
        <f t="shared" si="0"/>
        <v>100</v>
      </c>
      <c r="G36" s="37">
        <f t="shared" si="1"/>
        <v>112.55337318531171</v>
      </c>
      <c r="H36" s="11"/>
    </row>
    <row r="37" spans="1:8" ht="25.5">
      <c r="A37" s="17" t="s">
        <v>12</v>
      </c>
      <c r="B37" s="19" t="s">
        <v>13</v>
      </c>
      <c r="C37" s="37">
        <v>234.2</v>
      </c>
      <c r="D37" s="37">
        <v>263.60000000000002</v>
      </c>
      <c r="E37" s="37">
        <v>263.60000000000002</v>
      </c>
      <c r="F37" s="37">
        <f t="shared" si="0"/>
        <v>100</v>
      </c>
      <c r="G37" s="37">
        <f t="shared" si="1"/>
        <v>112.55337318531171</v>
      </c>
      <c r="H37" s="11"/>
    </row>
    <row r="38" spans="1:8" ht="18.75" customHeight="1">
      <c r="A38" s="17" t="s">
        <v>14</v>
      </c>
      <c r="B38" s="19" t="s">
        <v>15</v>
      </c>
      <c r="C38" s="37">
        <f>C39+C40</f>
        <v>2885.5</v>
      </c>
      <c r="D38" s="37">
        <f t="shared" ref="D38:E38" si="5">D39+D40</f>
        <v>1654.5</v>
      </c>
      <c r="E38" s="37">
        <f t="shared" si="5"/>
        <v>1511.6</v>
      </c>
      <c r="F38" s="37">
        <f t="shared" si="0"/>
        <v>91.362949531580526</v>
      </c>
      <c r="G38" s="37">
        <f t="shared" si="1"/>
        <v>52.386068272396457</v>
      </c>
      <c r="H38" s="11"/>
    </row>
    <row r="39" spans="1:8" ht="21" customHeight="1">
      <c r="A39" s="17" t="s">
        <v>16</v>
      </c>
      <c r="B39" s="19" t="s">
        <v>17</v>
      </c>
      <c r="C39" s="37">
        <v>2877</v>
      </c>
      <c r="D39" s="37">
        <v>1646</v>
      </c>
      <c r="E39" s="37">
        <v>1503.1</v>
      </c>
      <c r="F39" s="37">
        <f t="shared" si="0"/>
        <v>91.318347509112996</v>
      </c>
      <c r="G39" s="37">
        <f t="shared" si="1"/>
        <v>52.245394508168232</v>
      </c>
      <c r="H39" s="11"/>
    </row>
    <row r="40" spans="1:8" ht="25.5">
      <c r="A40" s="17" t="s">
        <v>18</v>
      </c>
      <c r="B40" s="19" t="s">
        <v>19</v>
      </c>
      <c r="C40" s="37">
        <v>8.5</v>
      </c>
      <c r="D40" s="37">
        <v>8.5</v>
      </c>
      <c r="E40" s="37">
        <v>8.5</v>
      </c>
      <c r="F40" s="37">
        <f>E40/D40*100</f>
        <v>100</v>
      </c>
      <c r="G40" s="37">
        <f t="shared" si="1"/>
        <v>100</v>
      </c>
      <c r="H40" s="11"/>
    </row>
    <row r="41" spans="1:8" ht="20.25" customHeight="1">
      <c r="A41" s="17" t="s">
        <v>20</v>
      </c>
      <c r="B41" s="19" t="s">
        <v>21</v>
      </c>
      <c r="C41" s="37">
        <f>C42+C43</f>
        <v>677.8</v>
      </c>
      <c r="D41" s="37">
        <f t="shared" ref="D41:E41" si="6">D42+D43</f>
        <v>2087.8000000000002</v>
      </c>
      <c r="E41" s="37">
        <f t="shared" si="6"/>
        <v>1898.2</v>
      </c>
      <c r="F41" s="37">
        <f t="shared" si="0"/>
        <v>90.918670370725167</v>
      </c>
      <c r="G41" s="37" t="s">
        <v>102</v>
      </c>
      <c r="H41" s="11"/>
    </row>
    <row r="42" spans="1:8" ht="18" customHeight="1">
      <c r="A42" s="17" t="s">
        <v>22</v>
      </c>
      <c r="B42" s="19" t="s">
        <v>23</v>
      </c>
      <c r="C42" s="37">
        <v>12.5</v>
      </c>
      <c r="D42" s="37">
        <v>5.3</v>
      </c>
      <c r="E42" s="37">
        <v>5.3</v>
      </c>
      <c r="F42" s="37">
        <f t="shared" si="0"/>
        <v>100</v>
      </c>
      <c r="G42" s="37">
        <f t="shared" si="1"/>
        <v>42.4</v>
      </c>
      <c r="H42" s="11"/>
    </row>
    <row r="43" spans="1:8" ht="18.75" customHeight="1">
      <c r="A43" s="17" t="s">
        <v>24</v>
      </c>
      <c r="B43" s="19" t="s">
        <v>25</v>
      </c>
      <c r="C43" s="37">
        <v>665.3</v>
      </c>
      <c r="D43" s="37">
        <v>2082.5</v>
      </c>
      <c r="E43" s="37">
        <v>1892.9</v>
      </c>
      <c r="F43" s="37">
        <f t="shared" si="0"/>
        <v>90.895558223289314</v>
      </c>
      <c r="G43" s="37" t="s">
        <v>102</v>
      </c>
      <c r="H43" s="11"/>
    </row>
    <row r="44" spans="1:8" ht="18.75" customHeight="1">
      <c r="A44" s="17" t="s">
        <v>109</v>
      </c>
      <c r="B44" s="19" t="s">
        <v>111</v>
      </c>
      <c r="C44" s="37">
        <f>C45</f>
        <v>0</v>
      </c>
      <c r="D44" s="37">
        <f t="shared" ref="D44:E44" si="7">D45</f>
        <v>4</v>
      </c>
      <c r="E44" s="37">
        <f t="shared" si="7"/>
        <v>4</v>
      </c>
      <c r="F44" s="37">
        <f t="shared" si="0"/>
        <v>100</v>
      </c>
      <c r="G44" s="37">
        <v>0</v>
      </c>
      <c r="H44" s="11"/>
    </row>
    <row r="45" spans="1:8" ht="42" customHeight="1">
      <c r="A45" s="17" t="s">
        <v>110</v>
      </c>
      <c r="B45" s="19" t="s">
        <v>112</v>
      </c>
      <c r="C45" s="37">
        <v>0</v>
      </c>
      <c r="D45" s="37">
        <v>4</v>
      </c>
      <c r="E45" s="37">
        <v>4</v>
      </c>
      <c r="F45" s="37">
        <f t="shared" si="0"/>
        <v>100</v>
      </c>
      <c r="G45" s="37">
        <v>0</v>
      </c>
      <c r="H45" s="11"/>
    </row>
    <row r="46" spans="1:8" ht="19.5" customHeight="1">
      <c r="A46" s="17" t="s">
        <v>54</v>
      </c>
      <c r="B46" s="19" t="s">
        <v>26</v>
      </c>
      <c r="C46" s="9">
        <f>C47</f>
        <v>3493.7</v>
      </c>
      <c r="D46" s="9">
        <f t="shared" ref="D46:E46" si="8">D47</f>
        <v>8954.2999999999993</v>
      </c>
      <c r="E46" s="9">
        <f t="shared" si="8"/>
        <v>8388.7000000000007</v>
      </c>
      <c r="F46" s="9">
        <f t="shared" si="0"/>
        <v>93.68348167919325</v>
      </c>
      <c r="G46" s="9" t="s">
        <v>117</v>
      </c>
      <c r="H46" s="11"/>
    </row>
    <row r="47" spans="1:8" ht="18.75" customHeight="1">
      <c r="A47" s="17" t="s">
        <v>27</v>
      </c>
      <c r="B47" s="19" t="s">
        <v>28</v>
      </c>
      <c r="C47" s="9">
        <v>3493.7</v>
      </c>
      <c r="D47" s="9">
        <v>8954.2999999999993</v>
      </c>
      <c r="E47" s="9">
        <v>8388.7000000000007</v>
      </c>
      <c r="F47" s="9">
        <f t="shared" si="0"/>
        <v>93.68348167919325</v>
      </c>
      <c r="G47" s="9" t="s">
        <v>117</v>
      </c>
      <c r="H47" s="11"/>
    </row>
    <row r="48" spans="1:8" ht="15.75" customHeight="1">
      <c r="A48" s="17" t="s">
        <v>47</v>
      </c>
      <c r="B48" s="19" t="s">
        <v>49</v>
      </c>
      <c r="C48" s="9">
        <v>0.5</v>
      </c>
      <c r="D48" s="9">
        <f>D49</f>
        <v>0</v>
      </c>
      <c r="E48" s="9">
        <v>0</v>
      </c>
      <c r="F48" s="9">
        <v>0</v>
      </c>
      <c r="G48" s="9">
        <f t="shared" si="1"/>
        <v>0</v>
      </c>
      <c r="H48" s="11"/>
    </row>
    <row r="49" spans="1:8" ht="16.5" customHeight="1">
      <c r="A49" s="17" t="s">
        <v>48</v>
      </c>
      <c r="B49" s="19" t="s">
        <v>50</v>
      </c>
      <c r="C49" s="9">
        <v>0.5</v>
      </c>
      <c r="D49" s="9">
        <v>0</v>
      </c>
      <c r="E49" s="9">
        <v>0</v>
      </c>
      <c r="F49" s="9">
        <v>0</v>
      </c>
      <c r="G49" s="9">
        <f t="shared" si="1"/>
        <v>0</v>
      </c>
      <c r="H49" s="11"/>
    </row>
    <row r="50" spans="1:8" ht="42.75" customHeight="1">
      <c r="A50" s="17" t="s">
        <v>113</v>
      </c>
      <c r="B50" s="19" t="s">
        <v>115</v>
      </c>
      <c r="C50" s="9">
        <f>C51</f>
        <v>0</v>
      </c>
      <c r="D50" s="9">
        <f t="shared" ref="D50:E50" si="9">D51</f>
        <v>500</v>
      </c>
      <c r="E50" s="9">
        <f t="shared" si="9"/>
        <v>500</v>
      </c>
      <c r="F50" s="9">
        <f t="shared" si="0"/>
        <v>100</v>
      </c>
      <c r="G50" s="9">
        <v>0</v>
      </c>
      <c r="H50" s="11"/>
    </row>
    <row r="51" spans="1:8" ht="29.25" customHeight="1">
      <c r="A51" s="17" t="s">
        <v>114</v>
      </c>
      <c r="B51" s="19" t="s">
        <v>116</v>
      </c>
      <c r="C51" s="9">
        <v>0</v>
      </c>
      <c r="D51" s="9">
        <v>500</v>
      </c>
      <c r="E51" s="9">
        <v>500</v>
      </c>
      <c r="F51" s="9">
        <f t="shared" si="0"/>
        <v>100</v>
      </c>
      <c r="G51" s="9">
        <v>0</v>
      </c>
      <c r="H51" s="11"/>
    </row>
    <row r="52" spans="1:8" ht="25.5">
      <c r="A52" s="21" t="s">
        <v>29</v>
      </c>
      <c r="B52" s="16"/>
      <c r="C52" s="30">
        <f>C5-C31</f>
        <v>942.50000000000182</v>
      </c>
      <c r="D52" s="37">
        <f>D5-D31</f>
        <v>-2303.5</v>
      </c>
      <c r="E52" s="37">
        <f>E5-E31</f>
        <v>-259.60000000000582</v>
      </c>
      <c r="F52" s="34"/>
      <c r="G52" s="34"/>
    </row>
    <row r="53" spans="1:8">
      <c r="A53" s="15" t="s">
        <v>30</v>
      </c>
      <c r="B53" s="22"/>
      <c r="C53" s="7">
        <f t="shared" ref="C53" si="10">C55</f>
        <v>-942.5</v>
      </c>
      <c r="D53" s="7">
        <f t="shared" ref="D53:E53" si="11">D55</f>
        <v>2303.5</v>
      </c>
      <c r="E53" s="7">
        <f t="shared" si="11"/>
        <v>259.60000000000218</v>
      </c>
      <c r="F53" s="35"/>
      <c r="G53" s="35"/>
    </row>
    <row r="54" spans="1:8">
      <c r="A54" s="17" t="s">
        <v>2</v>
      </c>
      <c r="B54" s="16"/>
      <c r="C54" s="9"/>
      <c r="D54" s="9"/>
      <c r="E54" s="9"/>
      <c r="F54" s="34"/>
      <c r="G54" s="34"/>
    </row>
    <row r="55" spans="1:8" ht="25.5">
      <c r="A55" s="17" t="s">
        <v>31</v>
      </c>
      <c r="B55" s="16" t="s">
        <v>32</v>
      </c>
      <c r="C55" s="9">
        <f t="shared" ref="C55" si="12">C56+C57</f>
        <v>-942.5</v>
      </c>
      <c r="D55" s="9">
        <f t="shared" ref="D55:E55" si="13">D56+D57</f>
        <v>2303.5</v>
      </c>
      <c r="E55" s="9">
        <f t="shared" si="13"/>
        <v>259.60000000000218</v>
      </c>
      <c r="F55" s="34"/>
      <c r="G55" s="34"/>
    </row>
    <row r="56" spans="1:8" ht="25.5">
      <c r="A56" s="17" t="s">
        <v>33</v>
      </c>
      <c r="B56" s="16" t="s">
        <v>34</v>
      </c>
      <c r="C56" s="33">
        <v>-13589.6</v>
      </c>
      <c r="D56" s="9">
        <v>-16467</v>
      </c>
      <c r="E56" s="9">
        <v>-18059.099999999999</v>
      </c>
      <c r="F56" s="34"/>
      <c r="G56" s="34"/>
    </row>
    <row r="57" spans="1:8" ht="25.5">
      <c r="A57" s="17" t="s">
        <v>35</v>
      </c>
      <c r="B57" s="16" t="s">
        <v>36</v>
      </c>
      <c r="C57" s="33">
        <v>12647.1</v>
      </c>
      <c r="D57" s="9">
        <v>18770.5</v>
      </c>
      <c r="E57" s="9">
        <v>18318.7</v>
      </c>
      <c r="F57" s="34"/>
      <c r="G57" s="34"/>
    </row>
    <row r="58" spans="1:8">
      <c r="A58" s="53"/>
    </row>
    <row r="59" spans="1:8">
      <c r="A59" s="53"/>
    </row>
    <row r="61" spans="1:8" ht="14.25">
      <c r="A61" s="47" t="s">
        <v>46</v>
      </c>
      <c r="B61" s="47"/>
      <c r="C61" s="47"/>
      <c r="D61" s="47"/>
      <c r="E61" s="47"/>
      <c r="F61" s="47"/>
      <c r="G61" s="47"/>
    </row>
  </sheetData>
  <mergeCells count="2">
    <mergeCell ref="A61:G61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F16" sqref="F16"/>
    </sheetView>
  </sheetViews>
  <sheetFormatPr defaultRowHeight="15"/>
  <cols>
    <col min="1" max="1" width="22.28515625" style="23" customWidth="1"/>
    <col min="2" max="2" width="15.7109375" style="23" customWidth="1"/>
    <col min="3" max="3" width="14" style="23" customWidth="1"/>
    <col min="4" max="4" width="14.140625" style="23" customWidth="1"/>
    <col min="5" max="5" width="14.42578125" style="23" customWidth="1"/>
    <col min="6" max="6" width="11.7109375" style="23" customWidth="1"/>
    <col min="7" max="7" width="12.28515625" style="23" customWidth="1"/>
    <col min="8" max="16384" width="9.140625" style="23"/>
  </cols>
  <sheetData>
    <row r="2" spans="1:7" ht="96" customHeight="1">
      <c r="A2" s="50" t="s">
        <v>107</v>
      </c>
      <c r="B2" s="47"/>
      <c r="C2" s="47"/>
      <c r="D2" s="47"/>
      <c r="E2" s="47"/>
      <c r="F2" s="47"/>
      <c r="G2" s="47"/>
    </row>
    <row r="3" spans="1:7">
      <c r="G3" s="24"/>
    </row>
    <row r="4" spans="1:7" ht="70.5" customHeight="1">
      <c r="A4" s="4" t="s">
        <v>37</v>
      </c>
      <c r="B4" s="4" t="s">
        <v>38</v>
      </c>
      <c r="C4" s="5" t="s">
        <v>104</v>
      </c>
      <c r="D4" s="5" t="s">
        <v>105</v>
      </c>
      <c r="E4" s="5" t="s">
        <v>106</v>
      </c>
      <c r="F4" s="5" t="s">
        <v>57</v>
      </c>
      <c r="G4" s="5" t="s">
        <v>58</v>
      </c>
    </row>
    <row r="5" spans="1:7" ht="44.25" customHeight="1">
      <c r="A5" s="21" t="s">
        <v>39</v>
      </c>
      <c r="B5" s="46">
        <v>8</v>
      </c>
      <c r="C5" s="27">
        <v>3343.2</v>
      </c>
      <c r="D5" s="27">
        <v>3627.7</v>
      </c>
      <c r="E5" s="27">
        <v>3594.1</v>
      </c>
      <c r="F5" s="27">
        <f>E5/D5*100</f>
        <v>99.07379331256719</v>
      </c>
      <c r="G5" s="27">
        <f>E5/C5*100</f>
        <v>107.50478583393158</v>
      </c>
    </row>
    <row r="6" spans="1:7" ht="42.75" customHeight="1">
      <c r="A6" s="17" t="s">
        <v>40</v>
      </c>
      <c r="B6" s="46">
        <v>4.7</v>
      </c>
      <c r="C6" s="27">
        <v>2489.6</v>
      </c>
      <c r="D6" s="27">
        <v>2959.4</v>
      </c>
      <c r="E6" s="27">
        <v>2465.4</v>
      </c>
      <c r="F6" s="27">
        <f>E6/D6*100</f>
        <v>83.307427181185375</v>
      </c>
      <c r="G6" s="27">
        <f>E6/C6*100</f>
        <v>99.027956298200522</v>
      </c>
    </row>
    <row r="10" spans="1:7">
      <c r="A10" s="47" t="s">
        <v>42</v>
      </c>
      <c r="B10" s="47"/>
      <c r="C10" s="47"/>
      <c r="D10" s="47"/>
      <c r="E10" s="47"/>
      <c r="F10" s="47"/>
      <c r="G10" s="47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5"/>
  <sheetViews>
    <sheetView tabSelected="1" topLeftCell="A3" workbookViewId="0">
      <selection activeCell="C14" sqref="C14"/>
    </sheetView>
  </sheetViews>
  <sheetFormatPr defaultRowHeight="15"/>
  <cols>
    <col min="1" max="1" width="39" style="23" customWidth="1"/>
    <col min="2" max="2" width="15.42578125" style="23" customWidth="1"/>
    <col min="3" max="3" width="17.42578125" style="23" customWidth="1"/>
    <col min="4" max="4" width="14.5703125" style="23" customWidth="1"/>
    <col min="5" max="5" width="14.28515625" style="23" customWidth="1"/>
    <col min="6" max="6" width="18" style="23" customWidth="1"/>
    <col min="7" max="16384" width="9.140625" style="23"/>
  </cols>
  <sheetData>
    <row r="2" spans="1:7" ht="96" customHeight="1">
      <c r="A2" s="50" t="s">
        <v>108</v>
      </c>
      <c r="B2" s="47"/>
      <c r="C2" s="47"/>
      <c r="D2" s="47"/>
      <c r="E2" s="47"/>
      <c r="F2" s="47"/>
    </row>
    <row r="3" spans="1:7">
      <c r="F3" s="24"/>
    </row>
    <row r="4" spans="1:7" ht="66.75" customHeight="1">
      <c r="A4" s="25" t="s">
        <v>43</v>
      </c>
      <c r="B4" s="5" t="s">
        <v>104</v>
      </c>
      <c r="C4" s="5" t="s">
        <v>105</v>
      </c>
      <c r="D4" s="5" t="s">
        <v>106</v>
      </c>
      <c r="E4" s="5" t="s">
        <v>57</v>
      </c>
      <c r="F4" s="5" t="s">
        <v>58</v>
      </c>
    </row>
    <row r="5" spans="1:7" ht="66.75" customHeight="1">
      <c r="A5" s="54" t="s">
        <v>55</v>
      </c>
      <c r="B5" s="12">
        <v>2</v>
      </c>
      <c r="C5" s="12">
        <v>2</v>
      </c>
      <c r="D5" s="12">
        <v>2</v>
      </c>
      <c r="E5" s="12">
        <f t="shared" ref="E5:E10" si="0">D5/C5*100</f>
        <v>100</v>
      </c>
      <c r="F5" s="12">
        <f t="shared" ref="F5:F7" si="1">D5/B5*100</f>
        <v>100</v>
      </c>
    </row>
    <row r="6" spans="1:7" ht="67.5" customHeight="1">
      <c r="A6" s="55" t="s">
        <v>56</v>
      </c>
      <c r="B6" s="12">
        <v>2</v>
      </c>
      <c r="C6" s="12">
        <v>2</v>
      </c>
      <c r="D6" s="12">
        <v>2</v>
      </c>
      <c r="E6" s="12">
        <f t="shared" si="0"/>
        <v>100</v>
      </c>
      <c r="F6" s="12">
        <f t="shared" si="1"/>
        <v>100</v>
      </c>
    </row>
    <row r="7" spans="1:7" ht="52.5" customHeight="1">
      <c r="A7" s="56" t="s">
        <v>52</v>
      </c>
      <c r="B7" s="12">
        <v>2877</v>
      </c>
      <c r="C7" s="12">
        <v>1646</v>
      </c>
      <c r="D7" s="12">
        <v>1503.1</v>
      </c>
      <c r="E7" s="12">
        <f t="shared" si="0"/>
        <v>91.318347509112996</v>
      </c>
      <c r="F7" s="12">
        <f t="shared" si="1"/>
        <v>52.245394508168232</v>
      </c>
    </row>
    <row r="8" spans="1:7" ht="82.5" customHeight="1">
      <c r="A8" s="57" t="s">
        <v>53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</row>
    <row r="9" spans="1:7" ht="58.5" customHeight="1">
      <c r="A9" s="58" t="s">
        <v>51</v>
      </c>
      <c r="B9" s="12">
        <v>665.3</v>
      </c>
      <c r="C9" s="12">
        <v>2082.5</v>
      </c>
      <c r="D9" s="12">
        <v>1892.9</v>
      </c>
      <c r="E9" s="12">
        <f t="shared" si="0"/>
        <v>90.895558223289314</v>
      </c>
      <c r="F9" s="12" t="s">
        <v>102</v>
      </c>
    </row>
    <row r="10" spans="1:7" ht="54.75" customHeight="1">
      <c r="A10" s="58" t="s">
        <v>101</v>
      </c>
      <c r="B10" s="12">
        <v>0</v>
      </c>
      <c r="C10" s="12">
        <v>4477.3999999999996</v>
      </c>
      <c r="D10" s="12">
        <v>4477.3999999999996</v>
      </c>
      <c r="E10" s="12">
        <f t="shared" si="0"/>
        <v>100</v>
      </c>
      <c r="F10" s="12">
        <v>0</v>
      </c>
    </row>
    <row r="11" spans="1:7" ht="23.25" customHeight="1">
      <c r="A11" s="26" t="s">
        <v>44</v>
      </c>
      <c r="B11" s="28">
        <f>SUM(B5:B10)</f>
        <v>3546.3</v>
      </c>
      <c r="C11" s="28">
        <f>SUM(C5:C10)</f>
        <v>8209.9</v>
      </c>
      <c r="D11" s="28">
        <f>SUM(D5:D10)</f>
        <v>7877.4</v>
      </c>
      <c r="E11" s="28">
        <f>D11/C11*100</f>
        <v>95.950011571395507</v>
      </c>
      <c r="F11" s="28" t="s">
        <v>118</v>
      </c>
      <c r="G11" s="32"/>
    </row>
    <row r="12" spans="1:7">
      <c r="B12" s="31"/>
    </row>
    <row r="15" spans="1:7">
      <c r="A15" s="47" t="s">
        <v>45</v>
      </c>
      <c r="B15" s="47"/>
      <c r="C15" s="47"/>
      <c r="D15" s="47"/>
      <c r="E15" s="47"/>
      <c r="F15" s="47"/>
    </row>
  </sheetData>
  <mergeCells count="2">
    <mergeCell ref="A2:F2"/>
    <mergeCell ref="A15:F15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2023-01-27T07:47:59Z</cp:lastPrinted>
  <dcterms:created xsi:type="dcterms:W3CDTF">2017-04-17T10:25:39Z</dcterms:created>
  <dcterms:modified xsi:type="dcterms:W3CDTF">2023-01-27T07:48:29Z</dcterms:modified>
</cp:coreProperties>
</file>