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60" windowWidth="14445" windowHeight="124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4519"/>
</workbook>
</file>

<file path=xl/calcChain.xml><?xml version="1.0" encoding="utf-8"?>
<calcChain xmlns="http://schemas.openxmlformats.org/spreadsheetml/2006/main">
  <c r="E5" i="3"/>
  <c r="E6"/>
  <c r="E7"/>
  <c r="E8"/>
  <c r="E9"/>
  <c r="E10"/>
  <c r="E11"/>
  <c r="F7"/>
  <c r="F9"/>
  <c r="G37" i="1" l="1"/>
  <c r="G40"/>
  <c r="G41"/>
  <c r="G42"/>
  <c r="G43"/>
  <c r="G46"/>
  <c r="G50"/>
  <c r="G51"/>
  <c r="F37"/>
  <c r="F38"/>
  <c r="F39"/>
  <c r="F40"/>
  <c r="F41"/>
  <c r="F42"/>
  <c r="F43"/>
  <c r="F44"/>
  <c r="F45"/>
  <c r="F46"/>
  <c r="F47"/>
  <c r="F48"/>
  <c r="F49"/>
  <c r="F50"/>
  <c r="F51"/>
  <c r="D50" l="1"/>
  <c r="E50"/>
  <c r="D48"/>
  <c r="E48"/>
  <c r="D45"/>
  <c r="E45"/>
  <c r="D42"/>
  <c r="E42"/>
  <c r="D40"/>
  <c r="E40"/>
  <c r="D36"/>
  <c r="E36"/>
  <c r="F8"/>
  <c r="F9"/>
  <c r="F10"/>
  <c r="F11"/>
  <c r="F12"/>
  <c r="F13"/>
  <c r="F14"/>
  <c r="F15"/>
  <c r="F16"/>
  <c r="F17"/>
  <c r="F18"/>
  <c r="F20"/>
  <c r="F22"/>
  <c r="F25"/>
  <c r="F26"/>
  <c r="F27"/>
  <c r="F28"/>
  <c r="F29"/>
  <c r="F30"/>
  <c r="F31"/>
  <c r="F32"/>
  <c r="F33"/>
  <c r="G7"/>
  <c r="G8"/>
  <c r="G9"/>
  <c r="G13"/>
  <c r="G14"/>
  <c r="G15"/>
  <c r="G16"/>
  <c r="G17"/>
  <c r="G19"/>
  <c r="G20"/>
  <c r="G22"/>
  <c r="G25"/>
  <c r="G26"/>
  <c r="G27"/>
  <c r="G28"/>
  <c r="G30"/>
  <c r="G31"/>
  <c r="G32"/>
  <c r="G33"/>
  <c r="G11"/>
  <c r="G12"/>
  <c r="E24"/>
  <c r="F24" s="1"/>
  <c r="D24"/>
  <c r="D5" s="1"/>
  <c r="C24"/>
  <c r="G10"/>
  <c r="F7"/>
  <c r="C5"/>
  <c r="E5" l="1"/>
  <c r="G5" l="1"/>
  <c r="F5"/>
  <c r="C55" l="1"/>
  <c r="C53" s="1"/>
  <c r="C50"/>
  <c r="C48"/>
  <c r="C45"/>
  <c r="C42"/>
  <c r="C40"/>
  <c r="C36"/>
  <c r="C34" s="1"/>
  <c r="C52" s="1"/>
  <c r="D34" l="1"/>
  <c r="E34"/>
  <c r="B11" i="3" l="1"/>
  <c r="G36" i="1"/>
  <c r="G6" i="2"/>
  <c r="C11" i="3"/>
  <c r="D11"/>
  <c r="G5" i="2"/>
  <c r="F11" i="3" l="1"/>
  <c r="F36" i="1"/>
  <c r="F6" i="2" l="1"/>
  <c r="G34" i="1" l="1"/>
  <c r="F34" l="1"/>
  <c r="E52" l="1"/>
  <c r="D52"/>
  <c r="D55"/>
  <c r="D53" s="1"/>
  <c r="E55"/>
  <c r="E53" s="1"/>
  <c r="F5" i="2" l="1"/>
</calcChain>
</file>

<file path=xl/sharedStrings.xml><?xml version="1.0" encoding="utf-8"?>
<sst xmlns="http://schemas.openxmlformats.org/spreadsheetml/2006/main" count="136" uniqueCount="124">
  <si>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</si>
  <si>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</si>
  <si>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</si>
  <si>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</si>
  <si>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</si>
  <si>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</si>
  <si>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</si>
  <si>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</si>
  <si>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</si>
  <si>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</si>
  <si>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</si>
  <si>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</si>
  <si>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</si>
  <si>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</si>
  <si>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</si>
  <si>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</si>
  <si>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</si>
  <si>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</si>
  <si>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</si>
  <si>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</si>
  <si>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</si>
  <si>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</si>
  <si>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</si>
  <si>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</si>
  <si>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</si>
  <si>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</si>
  <si>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</si>
  <si>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</si>
  <si>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</si>
  <si>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</si>
  <si>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</si>
  <si>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</si>
  <si>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</si>
  <si>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</si>
  <si>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</si>
  <si>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</si>
  <si>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</si>
  <si>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</si>
  <si>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</si>
  <si>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</si>
  <si>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</si>
  <si>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</si>
  <si>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</si>
  <si>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</si>
  <si>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</si>
  <si>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</si>
  <si>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</si>
  <si>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</si>
  <si>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</si>
  <si>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</si>
  <si>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</si>
  <si>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</si>
  <si>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</si>
  <si>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</si>
  <si>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</si>
  <si>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</si>
  <si>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</si>
  <si>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</si>
  <si>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Исполнено на         1 апреля 2021 г. (тыс.руб)</t>
  </si>
  <si>
    <t>Исполнено на        1 апреля 2021 г. (тыс.руб)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</si>
  <si>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</si>
  <si>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2022 года     
</t>
  </si>
  <si>
    <t>Утвержденные бюджетные назначения на           1 апреля 2022 г. (тыс.руб)</t>
  </si>
  <si>
    <t>Исполнено на        1 апреля 2022 г. (тыс.руб)</t>
  </si>
  <si>
    <t>% исполнения плана 2022 года</t>
  </si>
  <si>
    <t>% исполнения 2022 года к 2021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</si>
  <si>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апреля 2022 года
</t>
  </si>
  <si>
    <t>Исполнено на         1 апреля 2022 г. (тыс.руб)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</si>
  <si>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</si>
  <si>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</si>
  <si>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</si>
  <si>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</si>
  <si>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</si>
  <si>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</si>
  <si>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</si>
  <si>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</si>
  <si>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</si>
  <si>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</si>
  <si>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</si>
  <si>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</si>
  <si>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</si>
  <si>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</si>
  <si>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</si>
  <si>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</si>
  <si>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</si>
  <si>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</si>
  <si>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</si>
  <si>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</si>
  <si>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</si>
  <si>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</si>
  <si>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</si>
  <si>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</si>
  <si>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</si>
  <si>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</si>
  <si>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</si>
  <si>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</si>
  <si>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</si>
  <si>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</si>
  <si>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</si>
  <si>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</si>
  <si>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</si>
  <si>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</si>
  <si>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</si>
  <si>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</si>
  <si>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</si>
  <si>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</si>
  <si>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</si>
  <si>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</si>
  <si>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</si>
  <si>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</si>
  <si>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</si>
  <si>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</si>
  <si>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</si>
  <si>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</si>
  <si>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</si>
  <si>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св. 38,5 раза</t>
  </si>
  <si>
    <t>св. 14,0 раза</t>
  </si>
  <si>
    <t>св. 6,3 раза</t>
  </si>
  <si>
    <t>св. 2,5 раза</t>
  </si>
  <si>
    <t>св. 2,3 раза</t>
  </si>
  <si>
    <t>св. 3,0 раза</t>
  </si>
  <si>
    <t>св. 3,2 раза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</si>
  <si>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апреля 2022 года
</t>
  </si>
  <si>
    <t>Муниципальная программа "Текущий ремонт и укрепление материально-технической базы МБУК "КДЦ Свободинского МО" на 2022 год"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</si>
</sst>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2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165" fontId="8" fillId="0" borderId="3" xfId="3" applyNumberFormat="1" applyFont="1" applyFill="1" applyBorder="1" applyAlignment="1" applyProtection="1">
      <alignment wrapText="1"/>
      <protection hidden="1"/>
    </xf>
    <xf numFmtId="165" fontId="8" fillId="0" borderId="3" xfId="4" applyNumberFormat="1" applyFont="1" applyFill="1" applyBorder="1" applyAlignment="1" applyProtection="1">
      <alignment wrapText="1"/>
      <protection hidden="1"/>
    </xf>
    <xf numFmtId="165" fontId="8" fillId="0" borderId="3" xfId="5" applyNumberFormat="1" applyFont="1" applyFill="1" applyBorder="1" applyAlignment="1" applyProtection="1">
      <alignment wrapText="1"/>
      <protection hidden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5" fontId="8" fillId="0" borderId="3" xfId="7" applyNumberFormat="1" applyFont="1" applyFill="1" applyBorder="1" applyAlignment="1" applyProtection="1">
      <alignment wrapText="1"/>
      <protection hidden="1"/>
    </xf>
    <xf numFmtId="164" fontId="4" fillId="0" borderId="0" xfId="0" applyNumberFormat="1" applyFont="1"/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5" fontId="8" fillId="0" borderId="1" xfId="7" applyNumberFormat="1" applyFont="1" applyFill="1" applyBorder="1" applyAlignment="1" applyProtection="1">
      <alignment wrapText="1"/>
      <protection hidden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1" xfId="6" applyFont="1" applyBorder="1" applyAlignment="1" applyProtection="1">
      <alignment horizontal="center" vertical="center"/>
      <protection hidden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1"/>
  <sheetViews>
    <sheetView tabSelected="1" zoomScale="90" zoomScaleNormal="90" workbookViewId="0">
      <selection activeCell="A17" sqref="A17"/>
    </sheetView>
  </sheetViews>
  <sheetFormatPr defaultRowHeight="12.75"/>
  <cols>
    <col min="1" max="1" width="29" style="6" customWidth="1"/>
    <col min="2" max="2" width="20.28515625" style="6" customWidth="1"/>
    <col min="3" max="3" width="15.42578125" style="6" customWidth="1"/>
    <col min="4" max="4" width="15" style="6" customWidth="1"/>
    <col min="5" max="5" width="15.140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7" ht="65.25" customHeight="1">
      <c r="A2" s="48" t="s">
        <v>122</v>
      </c>
      <c r="B2" s="49"/>
      <c r="C2" s="49"/>
      <c r="D2" s="49"/>
      <c r="E2" s="49"/>
      <c r="F2" s="49"/>
      <c r="G2" s="49"/>
    </row>
    <row r="3" spans="1:7">
      <c r="A3" s="45"/>
      <c r="B3" s="45"/>
      <c r="C3" s="45"/>
      <c r="D3" s="45"/>
      <c r="E3" s="45"/>
      <c r="F3" s="45"/>
      <c r="G3" s="46" t="s">
        <v>43</v>
      </c>
    </row>
    <row r="4" spans="1:7" ht="63.75" customHeight="1">
      <c r="A4" s="1" t="s">
        <v>0</v>
      </c>
      <c r="B4" s="1" t="s">
        <v>1</v>
      </c>
      <c r="C4" s="29" t="s">
        <v>59</v>
      </c>
      <c r="D4" s="29" t="s">
        <v>62</v>
      </c>
      <c r="E4" s="29" t="s">
        <v>63</v>
      </c>
      <c r="F4" s="29" t="s">
        <v>64</v>
      </c>
      <c r="G4" s="29" t="s">
        <v>65</v>
      </c>
    </row>
    <row r="5" spans="1:7" ht="18" customHeight="1">
      <c r="A5" s="24" t="s">
        <v>68</v>
      </c>
      <c r="B5" s="25"/>
      <c r="C5" s="37">
        <f>C7+C24</f>
        <v>2378</v>
      </c>
      <c r="D5" s="37">
        <f>D7+D24+D33</f>
        <v>15282.499999999998</v>
      </c>
      <c r="E5" s="37">
        <f>E7+E24</f>
        <v>3723.5</v>
      </c>
      <c r="F5" s="37">
        <f t="shared" ref="F5:F33" si="0">E5/D5*100</f>
        <v>24.36446916407656</v>
      </c>
      <c r="G5" s="37">
        <f t="shared" ref="G5:G9" si="1">E5/C5*100</f>
        <v>156.5811606391926</v>
      </c>
    </row>
    <row r="6" spans="1:7" ht="16.5" customHeight="1">
      <c r="A6" s="23" t="s">
        <v>2</v>
      </c>
      <c r="B6" s="22"/>
      <c r="C6" s="34"/>
      <c r="D6" s="38"/>
      <c r="E6" s="38"/>
      <c r="F6" s="38"/>
      <c r="G6" s="38"/>
    </row>
    <row r="7" spans="1:7" ht="17.25" customHeight="1">
      <c r="A7" s="17" t="s">
        <v>69</v>
      </c>
      <c r="B7" s="18">
        <v>1E+16</v>
      </c>
      <c r="C7" s="34">
        <v>1952.2</v>
      </c>
      <c r="D7" s="35">
        <v>9525</v>
      </c>
      <c r="E7" s="35">
        <v>2674.9</v>
      </c>
      <c r="F7" s="38">
        <f t="shared" si="0"/>
        <v>28.082939632545934</v>
      </c>
      <c r="G7" s="38">
        <f t="shared" si="1"/>
        <v>137.01977256428646</v>
      </c>
    </row>
    <row r="8" spans="1:7" ht="18.75" customHeight="1">
      <c r="A8" s="17" t="s">
        <v>70</v>
      </c>
      <c r="B8" s="18">
        <v>1.01E+16</v>
      </c>
      <c r="C8" s="34">
        <v>563.5</v>
      </c>
      <c r="D8" s="35">
        <v>2900.3</v>
      </c>
      <c r="E8" s="35">
        <v>574.6</v>
      </c>
      <c r="F8" s="38">
        <f t="shared" si="0"/>
        <v>19.811743612729718</v>
      </c>
      <c r="G8" s="38">
        <f t="shared" si="1"/>
        <v>101.96983141082521</v>
      </c>
    </row>
    <row r="9" spans="1:7" ht="19.5" customHeight="1">
      <c r="A9" s="17" t="s">
        <v>71</v>
      </c>
      <c r="B9" s="14" t="s">
        <v>72</v>
      </c>
      <c r="C9" s="34">
        <v>563.5</v>
      </c>
      <c r="D9" s="35">
        <v>2900.3</v>
      </c>
      <c r="E9" s="35">
        <v>574.6</v>
      </c>
      <c r="F9" s="38">
        <f t="shared" si="0"/>
        <v>19.811743612729718</v>
      </c>
      <c r="G9" s="38">
        <f t="shared" si="1"/>
        <v>101.96983141082521</v>
      </c>
    </row>
    <row r="10" spans="1:7" ht="57.75" customHeight="1">
      <c r="A10" s="17" t="s">
        <v>73</v>
      </c>
      <c r="B10" s="18">
        <v>1.03E+16</v>
      </c>
      <c r="C10" s="34">
        <v>306.2</v>
      </c>
      <c r="D10" s="35">
        <v>1458.3</v>
      </c>
      <c r="E10" s="35">
        <v>379.3</v>
      </c>
      <c r="F10" s="38">
        <f t="shared" si="0"/>
        <v>26.009737365425494</v>
      </c>
      <c r="G10" s="38">
        <f t="shared" ref="G10:G33" si="2">E10/C10*100</f>
        <v>123.87328543435663</v>
      </c>
    </row>
    <row r="11" spans="1:7" ht="21.75" customHeight="1">
      <c r="A11" s="17" t="s">
        <v>74</v>
      </c>
      <c r="B11" s="18">
        <v>1.05E+16</v>
      </c>
      <c r="C11" s="34">
        <v>637.1</v>
      </c>
      <c r="D11" s="35">
        <v>701.8</v>
      </c>
      <c r="E11" s="35">
        <v>620.70000000000005</v>
      </c>
      <c r="F11" s="38">
        <f t="shared" si="0"/>
        <v>88.444001139925916</v>
      </c>
      <c r="G11" s="38">
        <f t="shared" si="2"/>
        <v>97.425835818552827</v>
      </c>
    </row>
    <row r="12" spans="1:7" ht="28.5" customHeight="1">
      <c r="A12" s="17" t="s">
        <v>75</v>
      </c>
      <c r="B12" s="14" t="s">
        <v>76</v>
      </c>
      <c r="C12" s="34">
        <v>637.1</v>
      </c>
      <c r="D12" s="34">
        <v>701.8</v>
      </c>
      <c r="E12" s="35">
        <v>620.70000000000005</v>
      </c>
      <c r="F12" s="38">
        <f t="shared" si="0"/>
        <v>88.444001139925916</v>
      </c>
      <c r="G12" s="38">
        <f t="shared" si="2"/>
        <v>97.425835818552827</v>
      </c>
    </row>
    <row r="13" spans="1:7" ht="14.25" customHeight="1">
      <c r="A13" s="17" t="s">
        <v>77</v>
      </c>
      <c r="B13" s="18">
        <v>1.06E+16</v>
      </c>
      <c r="C13" s="34">
        <v>366.6</v>
      </c>
      <c r="D13" s="35">
        <v>4191.2</v>
      </c>
      <c r="E13" s="35">
        <v>328</v>
      </c>
      <c r="F13" s="38">
        <f t="shared" si="0"/>
        <v>7.8259209772857412</v>
      </c>
      <c r="G13" s="38">
        <f t="shared" si="2"/>
        <v>89.470812875068191</v>
      </c>
    </row>
    <row r="14" spans="1:7" ht="27.75" customHeight="1">
      <c r="A14" s="17" t="s">
        <v>78</v>
      </c>
      <c r="B14" s="14" t="s">
        <v>79</v>
      </c>
      <c r="C14" s="34">
        <v>61.4</v>
      </c>
      <c r="D14" s="34">
        <v>650</v>
      </c>
      <c r="E14" s="35">
        <v>57.6</v>
      </c>
      <c r="F14" s="38">
        <f t="shared" si="0"/>
        <v>8.861538461538462</v>
      </c>
      <c r="G14" s="38">
        <f t="shared" si="2"/>
        <v>93.811074918566788</v>
      </c>
    </row>
    <row r="15" spans="1:7" ht="12.75" customHeight="1">
      <c r="A15" s="17" t="s">
        <v>80</v>
      </c>
      <c r="B15" s="14" t="s">
        <v>81</v>
      </c>
      <c r="C15" s="34">
        <v>305.2</v>
      </c>
      <c r="D15" s="35">
        <v>3541.2</v>
      </c>
      <c r="E15" s="35">
        <v>270.39999999999998</v>
      </c>
      <c r="F15" s="38">
        <f t="shared" si="0"/>
        <v>7.6358296622613802</v>
      </c>
      <c r="G15" s="38">
        <f t="shared" si="2"/>
        <v>88.597640891218859</v>
      </c>
    </row>
    <row r="16" spans="1:7" ht="12.75" customHeight="1">
      <c r="A16" s="17" t="s">
        <v>82</v>
      </c>
      <c r="B16" s="18">
        <v>1.08E+16</v>
      </c>
      <c r="C16" s="34">
        <v>1.2</v>
      </c>
      <c r="D16" s="35">
        <v>0.4</v>
      </c>
      <c r="E16" s="35">
        <v>0.4</v>
      </c>
      <c r="F16" s="38">
        <f t="shared" si="0"/>
        <v>100</v>
      </c>
      <c r="G16" s="38">
        <f t="shared" si="2"/>
        <v>33.333333333333336</v>
      </c>
    </row>
    <row r="17" spans="1:8" ht="54.75" customHeight="1">
      <c r="A17" s="17" t="s">
        <v>83</v>
      </c>
      <c r="B17" s="18">
        <v>1.11E+16</v>
      </c>
      <c r="C17" s="34">
        <v>77.599999999999994</v>
      </c>
      <c r="D17" s="35">
        <v>173</v>
      </c>
      <c r="E17" s="35">
        <v>144.30000000000001</v>
      </c>
      <c r="F17" s="38">
        <f t="shared" si="0"/>
        <v>83.410404624277461</v>
      </c>
      <c r="G17" s="38">
        <f t="shared" si="2"/>
        <v>185.95360824742272</v>
      </c>
      <c r="H17" s="33"/>
    </row>
    <row r="18" spans="1:8" ht="27.75" customHeight="1">
      <c r="A18" s="17" t="s">
        <v>84</v>
      </c>
      <c r="B18" s="14" t="s">
        <v>85</v>
      </c>
      <c r="C18" s="34">
        <v>2.2999999999999998</v>
      </c>
      <c r="D18" s="35">
        <v>100</v>
      </c>
      <c r="E18" s="35">
        <v>88.6</v>
      </c>
      <c r="F18" s="38">
        <f t="shared" si="0"/>
        <v>88.6</v>
      </c>
      <c r="G18" s="38" t="s">
        <v>115</v>
      </c>
      <c r="H18" s="33"/>
    </row>
    <row r="19" spans="1:8" ht="27.75" customHeight="1">
      <c r="A19" s="17" t="s">
        <v>86</v>
      </c>
      <c r="B19" s="14" t="s">
        <v>87</v>
      </c>
      <c r="C19" s="34">
        <v>61.7</v>
      </c>
      <c r="D19" s="35">
        <v>3</v>
      </c>
      <c r="E19" s="35">
        <v>42.1</v>
      </c>
      <c r="F19" s="38" t="s">
        <v>116</v>
      </c>
      <c r="G19" s="38">
        <f t="shared" si="2"/>
        <v>68.233387358184757</v>
      </c>
      <c r="H19" s="33"/>
    </row>
    <row r="20" spans="1:8" ht="132" customHeight="1">
      <c r="A20" s="17" t="s">
        <v>88</v>
      </c>
      <c r="B20" s="14" t="s">
        <v>89</v>
      </c>
      <c r="C20" s="34">
        <v>13.6</v>
      </c>
      <c r="D20" s="35">
        <v>70</v>
      </c>
      <c r="E20" s="35">
        <v>13.6</v>
      </c>
      <c r="F20" s="38">
        <f t="shared" si="0"/>
        <v>19.428571428571427</v>
      </c>
      <c r="G20" s="38">
        <f t="shared" si="2"/>
        <v>100</v>
      </c>
      <c r="H20" s="33"/>
    </row>
    <row r="21" spans="1:8" ht="30" customHeight="1">
      <c r="A21" s="17" t="s">
        <v>90</v>
      </c>
      <c r="B21" s="14" t="s">
        <v>91</v>
      </c>
      <c r="C21" s="34">
        <v>0</v>
      </c>
      <c r="D21" s="38">
        <v>100</v>
      </c>
      <c r="E21" s="38">
        <v>634.29999999999995</v>
      </c>
      <c r="F21" s="38" t="s">
        <v>117</v>
      </c>
      <c r="G21" s="38">
        <v>0</v>
      </c>
      <c r="H21" s="33"/>
    </row>
    <row r="22" spans="1:8" ht="28.5" hidden="1" customHeight="1">
      <c r="A22" s="17" t="s">
        <v>92</v>
      </c>
      <c r="B22" s="14" t="s">
        <v>93</v>
      </c>
      <c r="C22" s="34">
        <v>0</v>
      </c>
      <c r="D22" s="38"/>
      <c r="E22" s="38"/>
      <c r="F22" s="38" t="e">
        <f t="shared" si="0"/>
        <v>#DIV/0!</v>
      </c>
      <c r="G22" s="38" t="e">
        <f t="shared" si="2"/>
        <v>#DIV/0!</v>
      </c>
      <c r="H22" s="33"/>
    </row>
    <row r="23" spans="1:8" ht="18" customHeight="1">
      <c r="A23" s="17" t="s">
        <v>94</v>
      </c>
      <c r="B23" s="14" t="s">
        <v>95</v>
      </c>
      <c r="C23" s="34">
        <v>0</v>
      </c>
      <c r="D23" s="38">
        <v>0</v>
      </c>
      <c r="E23" s="38">
        <v>-6.7</v>
      </c>
      <c r="F23" s="38">
        <v>0</v>
      </c>
      <c r="G23" s="38">
        <v>0</v>
      </c>
      <c r="H23" s="33"/>
    </row>
    <row r="24" spans="1:8" ht="41.25" customHeight="1">
      <c r="A24" s="17" t="s">
        <v>96</v>
      </c>
      <c r="B24" s="14" t="s">
        <v>97</v>
      </c>
      <c r="C24" s="34">
        <f>C25+C29+C30+C31+C33</f>
        <v>425.8</v>
      </c>
      <c r="D24" s="38">
        <f>D25+D29+D31+D30</f>
        <v>5797.0999999999995</v>
      </c>
      <c r="E24" s="38">
        <f>E25+E28+E30+E31+E33+E29</f>
        <v>1048.5999999999999</v>
      </c>
      <c r="F24" s="38">
        <f t="shared" si="0"/>
        <v>18.088354522088633</v>
      </c>
      <c r="G24" s="38" t="s">
        <v>118</v>
      </c>
      <c r="H24" s="33"/>
    </row>
    <row r="25" spans="1:8" ht="48.75" customHeight="1">
      <c r="A25" s="17" t="s">
        <v>98</v>
      </c>
      <c r="B25" s="14" t="s">
        <v>99</v>
      </c>
      <c r="C25" s="34">
        <v>69.3</v>
      </c>
      <c r="D25" s="38">
        <v>286.7</v>
      </c>
      <c r="E25" s="38">
        <v>71.7</v>
      </c>
      <c r="F25" s="38">
        <f t="shared" si="0"/>
        <v>25.008719916288808</v>
      </c>
      <c r="G25" s="38">
        <f t="shared" si="2"/>
        <v>103.46320346320348</v>
      </c>
      <c r="H25" s="33"/>
    </row>
    <row r="26" spans="1:8" ht="117" hidden="1" customHeight="1">
      <c r="A26" s="17" t="s">
        <v>100</v>
      </c>
      <c r="B26" s="14" t="s">
        <v>101</v>
      </c>
      <c r="C26" s="34"/>
      <c r="D26" s="38"/>
      <c r="E26" s="38"/>
      <c r="F26" s="38" t="e">
        <f t="shared" si="0"/>
        <v>#DIV/0!</v>
      </c>
      <c r="G26" s="38" t="e">
        <f t="shared" si="2"/>
        <v>#DIV/0!</v>
      </c>
      <c r="H26" s="33"/>
    </row>
    <row r="27" spans="1:8" ht="58.5" customHeight="1">
      <c r="A27" s="17" t="s">
        <v>100</v>
      </c>
      <c r="B27" s="14" t="s">
        <v>102</v>
      </c>
      <c r="C27" s="35">
        <v>69.3</v>
      </c>
      <c r="D27" s="36">
        <v>286.7</v>
      </c>
      <c r="E27" s="36">
        <v>71.7</v>
      </c>
      <c r="F27" s="38">
        <f t="shared" si="0"/>
        <v>25.008719916288808</v>
      </c>
      <c r="G27" s="38">
        <f t="shared" si="2"/>
        <v>103.46320346320348</v>
      </c>
      <c r="H27" s="33"/>
    </row>
    <row r="28" spans="1:8" ht="63.75" hidden="1" customHeight="1">
      <c r="A28" s="17" t="s">
        <v>103</v>
      </c>
      <c r="B28" s="44" t="s">
        <v>104</v>
      </c>
      <c r="C28" s="34">
        <v>0</v>
      </c>
      <c r="D28" s="38"/>
      <c r="E28" s="38"/>
      <c r="F28" s="38" t="e">
        <f t="shared" si="0"/>
        <v>#DIV/0!</v>
      </c>
      <c r="G28" s="38" t="e">
        <f t="shared" si="2"/>
        <v>#DIV/0!</v>
      </c>
      <c r="H28" s="33"/>
    </row>
    <row r="29" spans="1:8" ht="18.75" customHeight="1">
      <c r="A29" s="17" t="s">
        <v>105</v>
      </c>
      <c r="B29" s="14" t="s">
        <v>106</v>
      </c>
      <c r="C29" s="34"/>
      <c r="D29" s="38">
        <v>3157.4</v>
      </c>
      <c r="E29" s="38">
        <v>850.9</v>
      </c>
      <c r="F29" s="38">
        <f t="shared" si="0"/>
        <v>26.949388737568885</v>
      </c>
      <c r="G29" s="38">
        <v>0</v>
      </c>
      <c r="H29" s="33"/>
    </row>
    <row r="30" spans="1:8" ht="39.75" customHeight="1">
      <c r="A30" s="17" t="s">
        <v>107</v>
      </c>
      <c r="B30" s="14" t="s">
        <v>108</v>
      </c>
      <c r="C30" s="34">
        <v>41.5</v>
      </c>
      <c r="D30" s="38">
        <v>249.2</v>
      </c>
      <c r="E30" s="38">
        <v>46.4</v>
      </c>
      <c r="F30" s="38">
        <f t="shared" si="0"/>
        <v>18.619582664526487</v>
      </c>
      <c r="G30" s="38">
        <f t="shared" si="2"/>
        <v>111.80722891566263</v>
      </c>
      <c r="H30" s="33"/>
    </row>
    <row r="31" spans="1:8" ht="24.75" customHeight="1">
      <c r="A31" s="17" t="s">
        <v>109</v>
      </c>
      <c r="B31" s="14" t="s">
        <v>110</v>
      </c>
      <c r="C31" s="34">
        <v>354.2</v>
      </c>
      <c r="D31" s="38">
        <v>2103.8000000000002</v>
      </c>
      <c r="E31" s="38">
        <v>119.2</v>
      </c>
      <c r="F31" s="38">
        <f t="shared" si="0"/>
        <v>5.6659378267896185</v>
      </c>
      <c r="G31" s="38">
        <f t="shared" si="2"/>
        <v>33.653303218520612</v>
      </c>
      <c r="H31" s="33"/>
    </row>
    <row r="32" spans="1:8" ht="24.75" customHeight="1">
      <c r="A32" s="17" t="s">
        <v>111</v>
      </c>
      <c r="B32" s="14" t="s">
        <v>112</v>
      </c>
      <c r="C32" s="34">
        <v>354.2</v>
      </c>
      <c r="D32" s="38">
        <v>2103.8000000000002</v>
      </c>
      <c r="E32" s="38">
        <v>119.2</v>
      </c>
      <c r="F32" s="38">
        <f t="shared" si="0"/>
        <v>5.6659378267896185</v>
      </c>
      <c r="G32" s="38">
        <f t="shared" si="2"/>
        <v>33.653303218520612</v>
      </c>
      <c r="H32" s="33"/>
    </row>
    <row r="33" spans="1:8" ht="24.75" customHeight="1">
      <c r="A33" s="17" t="s">
        <v>113</v>
      </c>
      <c r="B33" s="14" t="s">
        <v>114</v>
      </c>
      <c r="C33" s="34">
        <v>-39.200000000000003</v>
      </c>
      <c r="D33" s="38">
        <v>-39.6</v>
      </c>
      <c r="E33" s="38">
        <v>-39.6</v>
      </c>
      <c r="F33" s="38">
        <f t="shared" si="0"/>
        <v>100</v>
      </c>
      <c r="G33" s="38">
        <f t="shared" si="2"/>
        <v>101.0204081632653</v>
      </c>
      <c r="H33" s="33"/>
    </row>
    <row r="34" spans="1:8" ht="16.5" customHeight="1">
      <c r="A34" s="8" t="s">
        <v>3</v>
      </c>
      <c r="B34" s="9"/>
      <c r="C34" s="39">
        <f>C36+C40+C42+C45+C48+C50</f>
        <v>1951.8</v>
      </c>
      <c r="D34" s="39">
        <f>D36+D40+D42+D45+D48+D50</f>
        <v>16080.2</v>
      </c>
      <c r="E34" s="39">
        <f>E36+E40+E42+E45+E48+E50</f>
        <v>3655.9</v>
      </c>
      <c r="F34" s="39">
        <f>E34/D34*100</f>
        <v>22.735413738635092</v>
      </c>
      <c r="G34" s="39">
        <f t="shared" ref="G34:G51" si="3">E34/C34*100</f>
        <v>187.309150527718</v>
      </c>
    </row>
    <row r="35" spans="1:8">
      <c r="A35" s="2" t="s">
        <v>2</v>
      </c>
      <c r="B35" s="10"/>
      <c r="C35" s="39"/>
      <c r="D35" s="39"/>
      <c r="E35" s="39"/>
      <c r="F35" s="39"/>
      <c r="G35" s="39"/>
    </row>
    <row r="36" spans="1:8" ht="18.75" customHeight="1">
      <c r="A36" s="2" t="s">
        <v>4</v>
      </c>
      <c r="B36" s="11" t="s">
        <v>5</v>
      </c>
      <c r="C36" s="38">
        <f>C37+C38+C39</f>
        <v>781.7</v>
      </c>
      <c r="D36" s="38">
        <f t="shared" ref="D36:E36" si="4">D37+D38+D39</f>
        <v>5094.3</v>
      </c>
      <c r="E36" s="38">
        <f t="shared" si="4"/>
        <v>1003.5</v>
      </c>
      <c r="F36" s="38">
        <f t="shared" ref="F36:F51" si="5">E36/D36*100</f>
        <v>19.698486543784231</v>
      </c>
      <c r="G36" s="38">
        <f t="shared" si="3"/>
        <v>128.37405654343098</v>
      </c>
      <c r="H36" s="33"/>
    </row>
    <row r="37" spans="1:8" ht="53.25" customHeight="1">
      <c r="A37" s="2" t="s">
        <v>6</v>
      </c>
      <c r="B37" s="12" t="s">
        <v>7</v>
      </c>
      <c r="C37" s="38">
        <v>781.7</v>
      </c>
      <c r="D37" s="40">
        <v>5069.7</v>
      </c>
      <c r="E37" s="38">
        <v>987.9</v>
      </c>
      <c r="F37" s="38">
        <f t="shared" si="5"/>
        <v>19.486360139653232</v>
      </c>
      <c r="G37" s="38">
        <f t="shared" si="3"/>
        <v>126.37840603812202</v>
      </c>
      <c r="H37" s="33"/>
    </row>
    <row r="38" spans="1:8">
      <c r="A38" s="2" t="s">
        <v>8</v>
      </c>
      <c r="B38" s="11" t="s">
        <v>9</v>
      </c>
      <c r="C38" s="38">
        <v>0</v>
      </c>
      <c r="D38" s="40">
        <v>5</v>
      </c>
      <c r="E38" s="38">
        <v>0</v>
      </c>
      <c r="F38" s="38">
        <f t="shared" si="5"/>
        <v>0</v>
      </c>
      <c r="G38" s="38">
        <v>0</v>
      </c>
      <c r="H38" s="33"/>
    </row>
    <row r="39" spans="1:8" ht="31.5" customHeight="1">
      <c r="A39" s="2" t="s">
        <v>10</v>
      </c>
      <c r="B39" s="11" t="s">
        <v>11</v>
      </c>
      <c r="C39" s="38">
        <v>0</v>
      </c>
      <c r="D39" s="38">
        <v>19.600000000000001</v>
      </c>
      <c r="E39" s="38">
        <v>15.6</v>
      </c>
      <c r="F39" s="38">
        <f t="shared" si="5"/>
        <v>79.591836734693871</v>
      </c>
      <c r="G39" s="38">
        <v>0</v>
      </c>
      <c r="H39" s="33"/>
    </row>
    <row r="40" spans="1:8" ht="17.25" customHeight="1">
      <c r="A40" s="2" t="s">
        <v>12</v>
      </c>
      <c r="B40" s="11" t="s">
        <v>13</v>
      </c>
      <c r="C40" s="38">
        <f>C41</f>
        <v>41.5</v>
      </c>
      <c r="D40" s="38">
        <f t="shared" ref="D40:E40" si="6">D41</f>
        <v>249.2</v>
      </c>
      <c r="E40" s="38">
        <f t="shared" si="6"/>
        <v>46.4</v>
      </c>
      <c r="F40" s="38">
        <f t="shared" si="5"/>
        <v>18.619582664526487</v>
      </c>
      <c r="G40" s="38">
        <f t="shared" si="3"/>
        <v>111.80722891566263</v>
      </c>
      <c r="H40" s="33"/>
    </row>
    <row r="41" spans="1:8" ht="25.5">
      <c r="A41" s="2" t="s">
        <v>14</v>
      </c>
      <c r="B41" s="11" t="s">
        <v>15</v>
      </c>
      <c r="C41" s="38">
        <v>41.5</v>
      </c>
      <c r="D41" s="38">
        <v>249.2</v>
      </c>
      <c r="E41" s="38">
        <v>46.4</v>
      </c>
      <c r="F41" s="38">
        <f t="shared" si="5"/>
        <v>18.619582664526487</v>
      </c>
      <c r="G41" s="38">
        <f t="shared" si="3"/>
        <v>111.80722891566263</v>
      </c>
      <c r="H41" s="33"/>
    </row>
    <row r="42" spans="1:8" ht="15.75" customHeight="1">
      <c r="A42" s="2" t="s">
        <v>16</v>
      </c>
      <c r="B42" s="11" t="s">
        <v>17</v>
      </c>
      <c r="C42" s="38">
        <f>C43+C44</f>
        <v>205.6</v>
      </c>
      <c r="D42" s="38">
        <f t="shared" ref="D42:E42" si="7">D43+D44</f>
        <v>1582.5</v>
      </c>
      <c r="E42" s="38">
        <f t="shared" si="7"/>
        <v>345</v>
      </c>
      <c r="F42" s="38">
        <f t="shared" si="5"/>
        <v>21.800947867298579</v>
      </c>
      <c r="G42" s="38">
        <f t="shared" si="3"/>
        <v>167.80155642023345</v>
      </c>
      <c r="H42" s="33"/>
    </row>
    <row r="43" spans="1:8" ht="27" customHeight="1">
      <c r="A43" s="2" t="s">
        <v>18</v>
      </c>
      <c r="B43" s="11" t="s">
        <v>19</v>
      </c>
      <c r="C43" s="38">
        <v>205.6</v>
      </c>
      <c r="D43" s="38">
        <v>1546</v>
      </c>
      <c r="E43" s="38">
        <v>345</v>
      </c>
      <c r="F43" s="38">
        <f t="shared" si="5"/>
        <v>22.315653298835706</v>
      </c>
      <c r="G43" s="38">
        <f t="shared" si="3"/>
        <v>167.80155642023345</v>
      </c>
      <c r="H43" s="33"/>
    </row>
    <row r="44" spans="1:8" ht="27.75" customHeight="1">
      <c r="A44" s="2" t="s">
        <v>20</v>
      </c>
      <c r="B44" s="11" t="s">
        <v>21</v>
      </c>
      <c r="C44" s="38">
        <v>0</v>
      </c>
      <c r="D44" s="38">
        <v>36.5</v>
      </c>
      <c r="E44" s="38">
        <v>0</v>
      </c>
      <c r="F44" s="38">
        <f t="shared" si="5"/>
        <v>0</v>
      </c>
      <c r="G44" s="38">
        <v>0</v>
      </c>
      <c r="H44" s="33"/>
    </row>
    <row r="45" spans="1:8" ht="27.75" customHeight="1">
      <c r="A45" s="2" t="s">
        <v>22</v>
      </c>
      <c r="B45" s="11" t="s">
        <v>23</v>
      </c>
      <c r="C45" s="38">
        <f>C46+C47</f>
        <v>167.4</v>
      </c>
      <c r="D45" s="38">
        <f t="shared" ref="D45:E45" si="8">D46+D47</f>
        <v>1026.8</v>
      </c>
      <c r="E45" s="38">
        <f t="shared" si="8"/>
        <v>506.2</v>
      </c>
      <c r="F45" s="38">
        <f t="shared" si="5"/>
        <v>49.298792364627971</v>
      </c>
      <c r="G45" s="38" t="s">
        <v>120</v>
      </c>
      <c r="H45" s="33"/>
    </row>
    <row r="46" spans="1:8">
      <c r="A46" s="2" t="s">
        <v>24</v>
      </c>
      <c r="B46" s="11" t="s">
        <v>25</v>
      </c>
      <c r="C46" s="38">
        <v>8.1</v>
      </c>
      <c r="D46" s="38">
        <v>5.3</v>
      </c>
      <c r="E46" s="38">
        <v>1.3</v>
      </c>
      <c r="F46" s="38">
        <f t="shared" si="5"/>
        <v>24.528301886792455</v>
      </c>
      <c r="G46" s="38">
        <f t="shared" si="3"/>
        <v>16.049382716049383</v>
      </c>
      <c r="H46" s="33"/>
    </row>
    <row r="47" spans="1:8">
      <c r="A47" s="2" t="s">
        <v>26</v>
      </c>
      <c r="B47" s="11" t="s">
        <v>27</v>
      </c>
      <c r="C47" s="38">
        <v>159.30000000000001</v>
      </c>
      <c r="D47" s="38">
        <v>1021.5</v>
      </c>
      <c r="E47" s="38">
        <v>504.9</v>
      </c>
      <c r="F47" s="38">
        <f t="shared" si="5"/>
        <v>49.427312775330392</v>
      </c>
      <c r="G47" s="38" t="s">
        <v>121</v>
      </c>
      <c r="H47" s="33"/>
    </row>
    <row r="48" spans="1:8">
      <c r="A48" s="2" t="s">
        <v>56</v>
      </c>
      <c r="B48" s="11" t="s">
        <v>28</v>
      </c>
      <c r="C48" s="38">
        <f>C49</f>
        <v>755.5</v>
      </c>
      <c r="D48" s="38">
        <f t="shared" ref="D48:E48" si="9">D49</f>
        <v>8126.9</v>
      </c>
      <c r="E48" s="38">
        <f t="shared" si="9"/>
        <v>1754.8</v>
      </c>
      <c r="F48" s="38">
        <f t="shared" si="5"/>
        <v>21.592489141000872</v>
      </c>
      <c r="G48" s="38" t="s">
        <v>119</v>
      </c>
      <c r="H48" s="33"/>
    </row>
    <row r="49" spans="1:8">
      <c r="A49" s="2" t="s">
        <v>29</v>
      </c>
      <c r="B49" s="11" t="s">
        <v>30</v>
      </c>
      <c r="C49" s="38">
        <v>755.5</v>
      </c>
      <c r="D49" s="38">
        <v>8126.9</v>
      </c>
      <c r="E49" s="38">
        <v>1754.8</v>
      </c>
      <c r="F49" s="38">
        <f t="shared" si="5"/>
        <v>21.592489141000872</v>
      </c>
      <c r="G49" s="38" t="s">
        <v>119</v>
      </c>
      <c r="H49" s="33"/>
    </row>
    <row r="50" spans="1:8">
      <c r="A50" s="2" t="s">
        <v>49</v>
      </c>
      <c r="B50" s="11" t="s">
        <v>51</v>
      </c>
      <c r="C50" s="38">
        <f>C51</f>
        <v>0.1</v>
      </c>
      <c r="D50" s="38">
        <f t="shared" ref="D50:E50" si="10">D51</f>
        <v>0.5</v>
      </c>
      <c r="E50" s="38">
        <f t="shared" si="10"/>
        <v>0</v>
      </c>
      <c r="F50" s="38">
        <f t="shared" si="5"/>
        <v>0</v>
      </c>
      <c r="G50" s="38">
        <f t="shared" si="3"/>
        <v>0</v>
      </c>
      <c r="H50" s="33"/>
    </row>
    <row r="51" spans="1:8">
      <c r="A51" s="2" t="s">
        <v>50</v>
      </c>
      <c r="B51" s="11" t="s">
        <v>52</v>
      </c>
      <c r="C51" s="38">
        <v>0.1</v>
      </c>
      <c r="D51" s="38">
        <v>0.5</v>
      </c>
      <c r="E51" s="38">
        <v>0</v>
      </c>
      <c r="F51" s="38">
        <f t="shared" si="5"/>
        <v>0</v>
      </c>
      <c r="G51" s="38">
        <f t="shared" si="3"/>
        <v>0</v>
      </c>
      <c r="H51" s="33"/>
    </row>
    <row r="52" spans="1:8" ht="25.5">
      <c r="A52" s="7" t="s">
        <v>31</v>
      </c>
      <c r="B52" s="9"/>
      <c r="C52" s="38">
        <f>C5-C34</f>
        <v>426.20000000000005</v>
      </c>
      <c r="D52" s="38">
        <f>D5-D34</f>
        <v>-797.70000000000255</v>
      </c>
      <c r="E52" s="38">
        <f>E5-E34</f>
        <v>67.599999999999909</v>
      </c>
      <c r="F52" s="41"/>
      <c r="G52" s="41"/>
    </row>
    <row r="53" spans="1:8" ht="25.5">
      <c r="A53" s="8" t="s">
        <v>32</v>
      </c>
      <c r="B53" s="13"/>
      <c r="C53" s="37">
        <f t="shared" ref="C53" si="11">C55</f>
        <v>-426.20000000000027</v>
      </c>
      <c r="D53" s="37">
        <f t="shared" ref="D53:E53" si="12">D55</f>
        <v>797.70000000000073</v>
      </c>
      <c r="E53" s="37">
        <f t="shared" si="12"/>
        <v>-67.599999999999909</v>
      </c>
      <c r="F53" s="42"/>
      <c r="G53" s="42"/>
    </row>
    <row r="54" spans="1:8">
      <c r="A54" s="2" t="s">
        <v>2</v>
      </c>
      <c r="B54" s="9"/>
      <c r="C54" s="38"/>
      <c r="D54" s="38"/>
      <c r="E54" s="38"/>
      <c r="F54" s="41"/>
      <c r="G54" s="41"/>
    </row>
    <row r="55" spans="1:8" ht="25.5">
      <c r="A55" s="2" t="s">
        <v>33</v>
      </c>
      <c r="B55" s="9" t="s">
        <v>34</v>
      </c>
      <c r="C55" s="38">
        <f t="shared" ref="C55" si="13">C56+C57</f>
        <v>-426.20000000000027</v>
      </c>
      <c r="D55" s="38">
        <f t="shared" ref="D55:E55" si="14">D56+D57</f>
        <v>797.70000000000073</v>
      </c>
      <c r="E55" s="38">
        <f t="shared" si="14"/>
        <v>-67.599999999999909</v>
      </c>
      <c r="F55" s="41"/>
      <c r="G55" s="41"/>
    </row>
    <row r="56" spans="1:8" ht="25.5">
      <c r="A56" s="2" t="s">
        <v>35</v>
      </c>
      <c r="B56" s="9" t="s">
        <v>36</v>
      </c>
      <c r="C56" s="38">
        <v>-3055.9</v>
      </c>
      <c r="D56" s="38">
        <v>-15282.5</v>
      </c>
      <c r="E56" s="38">
        <v>-3844.7</v>
      </c>
      <c r="F56" s="41"/>
      <c r="G56" s="41"/>
    </row>
    <row r="57" spans="1:8" ht="29.25" customHeight="1">
      <c r="A57" s="2" t="s">
        <v>37</v>
      </c>
      <c r="B57" s="9" t="s">
        <v>38</v>
      </c>
      <c r="C57" s="38">
        <v>2629.7</v>
      </c>
      <c r="D57" s="38">
        <v>16080.2</v>
      </c>
      <c r="E57" s="38">
        <v>3777.1</v>
      </c>
      <c r="F57" s="41"/>
      <c r="G57" s="41"/>
    </row>
    <row r="61" spans="1:8" ht="14.25">
      <c r="A61" s="47" t="s">
        <v>48</v>
      </c>
      <c r="B61" s="47"/>
      <c r="C61" s="47"/>
      <c r="D61" s="47"/>
      <c r="E61" s="47"/>
      <c r="F61" s="47"/>
      <c r="G61" s="47"/>
    </row>
  </sheetData>
  <mergeCells count="2">
    <mergeCell ref="A61:G61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23" sqref="B23"/>
    </sheetView>
  </sheetViews>
  <sheetFormatPr defaultRowHeight="15"/>
  <cols>
    <col min="1" max="1" width="22.28515625" style="4" customWidth="1"/>
    <col min="2" max="2" width="15.7109375" style="4" customWidth="1"/>
    <col min="3" max="3" width="14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50" t="s">
        <v>66</v>
      </c>
      <c r="B2" s="47"/>
      <c r="C2" s="47"/>
      <c r="D2" s="47"/>
      <c r="E2" s="47"/>
      <c r="F2" s="47"/>
      <c r="G2" s="47"/>
    </row>
    <row r="3" spans="1:7">
      <c r="G3" s="5"/>
    </row>
    <row r="4" spans="1:7" ht="70.5" customHeight="1">
      <c r="A4" s="1" t="s">
        <v>39</v>
      </c>
      <c r="B4" s="1" t="s">
        <v>40</v>
      </c>
      <c r="C4" s="29" t="s">
        <v>58</v>
      </c>
      <c r="D4" s="29" t="s">
        <v>62</v>
      </c>
      <c r="E4" s="29" t="s">
        <v>67</v>
      </c>
      <c r="F4" s="29" t="s">
        <v>64</v>
      </c>
      <c r="G4" s="29" t="s">
        <v>65</v>
      </c>
    </row>
    <row r="5" spans="1:7" ht="44.25" customHeight="1">
      <c r="A5" s="7" t="s">
        <v>41</v>
      </c>
      <c r="B5" s="43">
        <v>8</v>
      </c>
      <c r="C5" s="15">
        <v>412.2</v>
      </c>
      <c r="D5" s="15">
        <v>3647.4</v>
      </c>
      <c r="E5" s="15">
        <v>652.9</v>
      </c>
      <c r="F5" s="15">
        <f>E5/D5*100</f>
        <v>17.90042221856665</v>
      </c>
      <c r="G5" s="15">
        <f>E5/C5*100</f>
        <v>158.39398350315381</v>
      </c>
    </row>
    <row r="6" spans="1:7" ht="42.75" customHeight="1">
      <c r="A6" s="2" t="s">
        <v>42</v>
      </c>
      <c r="B6" s="43">
        <v>5</v>
      </c>
      <c r="C6" s="15">
        <v>335.5</v>
      </c>
      <c r="D6" s="15">
        <v>2235.8000000000002</v>
      </c>
      <c r="E6" s="15">
        <v>331.6</v>
      </c>
      <c r="F6" s="15">
        <f>E6/D6*100</f>
        <v>14.831380266571252</v>
      </c>
      <c r="G6" s="15">
        <f>E6/C6*100</f>
        <v>98.837555886736212</v>
      </c>
    </row>
    <row r="10" spans="1:7">
      <c r="A10" s="47" t="s">
        <v>44</v>
      </c>
      <c r="B10" s="47"/>
      <c r="C10" s="47"/>
      <c r="D10" s="47"/>
      <c r="E10" s="47"/>
      <c r="F10" s="47"/>
      <c r="G10" s="47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5"/>
  <sheetViews>
    <sheetView topLeftCell="A4" workbookViewId="0">
      <selection activeCell="A2" sqref="A2:F2"/>
    </sheetView>
  </sheetViews>
  <sheetFormatPr defaultRowHeight="15"/>
  <cols>
    <col min="1" max="1" width="36.42578125" style="4" customWidth="1"/>
    <col min="2" max="2" width="15.4257812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6" ht="96" customHeight="1">
      <c r="A2" s="50" t="s">
        <v>61</v>
      </c>
      <c r="B2" s="47"/>
      <c r="C2" s="47"/>
      <c r="D2" s="47"/>
      <c r="E2" s="47"/>
      <c r="F2" s="47"/>
    </row>
    <row r="3" spans="1:6">
      <c r="F3" s="5"/>
    </row>
    <row r="4" spans="1:6" ht="66.75" customHeight="1">
      <c r="A4" s="3" t="s">
        <v>45</v>
      </c>
      <c r="B4" s="29" t="s">
        <v>59</v>
      </c>
      <c r="C4" s="29" t="s">
        <v>62</v>
      </c>
      <c r="D4" s="29" t="s">
        <v>63</v>
      </c>
      <c r="E4" s="29" t="s">
        <v>64</v>
      </c>
      <c r="F4" s="29" t="s">
        <v>65</v>
      </c>
    </row>
    <row r="5" spans="1:6" s="28" customFormat="1" ht="66.75" customHeight="1">
      <c r="A5" s="30" t="s">
        <v>57</v>
      </c>
      <c r="B5" s="32">
        <v>0</v>
      </c>
      <c r="C5" s="36">
        <v>2</v>
      </c>
      <c r="D5" s="32">
        <v>0</v>
      </c>
      <c r="E5" s="36">
        <f t="shared" ref="E5:E10" si="0">D5/C5*100</f>
        <v>0</v>
      </c>
      <c r="F5" s="36">
        <v>0</v>
      </c>
    </row>
    <row r="6" spans="1:6" s="31" customFormat="1" ht="69.75" customHeight="1">
      <c r="A6" s="26" t="s">
        <v>60</v>
      </c>
      <c r="B6" s="32">
        <v>0</v>
      </c>
      <c r="C6" s="36">
        <v>2</v>
      </c>
      <c r="D6" s="32">
        <v>0</v>
      </c>
      <c r="E6" s="36">
        <f t="shared" si="0"/>
        <v>0</v>
      </c>
      <c r="F6" s="36">
        <v>0</v>
      </c>
    </row>
    <row r="7" spans="1:6" ht="52.5" customHeight="1">
      <c r="A7" s="19" t="s">
        <v>54</v>
      </c>
      <c r="B7" s="36">
        <v>205.6</v>
      </c>
      <c r="C7" s="36">
        <v>1546</v>
      </c>
      <c r="D7" s="36">
        <v>345</v>
      </c>
      <c r="E7" s="36">
        <f t="shared" si="0"/>
        <v>22.315653298835706</v>
      </c>
      <c r="F7" s="36">
        <f t="shared" ref="F7:F11" si="1">D7/B7*100</f>
        <v>167.80155642023345</v>
      </c>
    </row>
    <row r="8" spans="1:6" ht="90" customHeight="1">
      <c r="A8" s="20" t="s">
        <v>55</v>
      </c>
      <c r="B8" s="36">
        <v>0</v>
      </c>
      <c r="C8" s="36">
        <v>36.5</v>
      </c>
      <c r="D8" s="36">
        <v>0</v>
      </c>
      <c r="E8" s="36">
        <f t="shared" si="0"/>
        <v>0</v>
      </c>
      <c r="F8" s="36">
        <v>0</v>
      </c>
    </row>
    <row r="9" spans="1:6" ht="66" customHeight="1">
      <c r="A9" s="21" t="s">
        <v>53</v>
      </c>
      <c r="B9" s="36">
        <v>159.30000000000001</v>
      </c>
      <c r="C9" s="36">
        <v>1021.5</v>
      </c>
      <c r="D9" s="36">
        <v>504.9</v>
      </c>
      <c r="E9" s="36">
        <f t="shared" si="0"/>
        <v>49.427312775330392</v>
      </c>
      <c r="F9" s="36">
        <f t="shared" si="1"/>
        <v>316.94915254237281</v>
      </c>
    </row>
    <row r="10" spans="1:6" s="31" customFormat="1" ht="54.75" customHeight="1">
      <c r="A10" s="21" t="s">
        <v>123</v>
      </c>
      <c r="B10" s="36">
        <v>0</v>
      </c>
      <c r="C10" s="36">
        <v>4477.3999999999996</v>
      </c>
      <c r="D10" s="36">
        <v>1033.7</v>
      </c>
      <c r="E10" s="36">
        <f t="shared" si="0"/>
        <v>23.0870594541475</v>
      </c>
      <c r="F10" s="36">
        <v>0</v>
      </c>
    </row>
    <row r="11" spans="1:6" ht="15" customHeight="1">
      <c r="A11" s="16" t="s">
        <v>46</v>
      </c>
      <c r="B11" s="32">
        <f>SUM(B5:B10)</f>
        <v>364.9</v>
      </c>
      <c r="C11" s="32">
        <f>SUM(C5:C10)</f>
        <v>7085.4</v>
      </c>
      <c r="D11" s="32">
        <f>SUM(D5:D10)</f>
        <v>1883.6</v>
      </c>
      <c r="E11" s="32">
        <f>D11/C11*100</f>
        <v>26.58424365596861</v>
      </c>
      <c r="F11" s="32">
        <f t="shared" si="1"/>
        <v>516.19621814195671</v>
      </c>
    </row>
    <row r="12" spans="1:6">
      <c r="B12" s="27"/>
    </row>
    <row r="15" spans="1:6">
      <c r="A15" s="47" t="s">
        <v>47</v>
      </c>
      <c r="B15" s="47"/>
      <c r="C15" s="47"/>
      <c r="D15" s="47"/>
      <c r="E15" s="47"/>
      <c r="F15" s="47"/>
    </row>
  </sheetData>
  <mergeCells count="2">
    <mergeCell ref="A2:F2"/>
    <mergeCell ref="A15:F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2022-04-22T05:52:20Z</cp:lastPrinted>
  <dcterms:created xsi:type="dcterms:W3CDTF">2017-04-17T10:25:39Z</dcterms:created>
  <dcterms:modified xsi:type="dcterms:W3CDTF">2022-04-29T04:53:15Z</dcterms:modified>
</cp:coreProperties>
</file>