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035" yWindow="45" windowWidth="12780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1'!$D$20</definedName>
  </definedNames>
  <calcPr calcId="125725"/>
</workbook>
</file>

<file path=xl/calcChain.xml><?xml version="1.0" encoding="utf-8"?>
<calcChain xmlns="http://schemas.openxmlformats.org/spreadsheetml/2006/main">
  <c r="G18" i="1"/>
  <c r="G17"/>
  <c r="D32" l="1"/>
  <c r="E32"/>
  <c r="F9" i="3" l="1"/>
  <c r="E8"/>
  <c r="E7"/>
  <c r="E6"/>
  <c r="E5"/>
  <c r="B11"/>
  <c r="D48" i="1"/>
  <c r="G35"/>
  <c r="G37"/>
  <c r="G39"/>
  <c r="G41"/>
  <c r="G42"/>
  <c r="G44"/>
  <c r="G45"/>
  <c r="G46"/>
  <c r="G47"/>
  <c r="G49"/>
  <c r="F35"/>
  <c r="F36"/>
  <c r="F37"/>
  <c r="F39"/>
  <c r="F41"/>
  <c r="F42"/>
  <c r="F44"/>
  <c r="F45"/>
  <c r="F47"/>
  <c r="F49"/>
  <c r="E48"/>
  <c r="G48" s="1"/>
  <c r="E46"/>
  <c r="D46"/>
  <c r="E43"/>
  <c r="G43" s="1"/>
  <c r="D43"/>
  <c r="E40"/>
  <c r="G40" s="1"/>
  <c r="D40"/>
  <c r="E38"/>
  <c r="G38" s="1"/>
  <c r="D38"/>
  <c r="E34"/>
  <c r="G34" s="1"/>
  <c r="D34"/>
  <c r="C53"/>
  <c r="C51" s="1"/>
  <c r="C32"/>
  <c r="C5"/>
  <c r="C50" s="1"/>
  <c r="F8"/>
  <c r="F9"/>
  <c r="F10"/>
  <c r="F11"/>
  <c r="F12"/>
  <c r="F13"/>
  <c r="F14"/>
  <c r="F15"/>
  <c r="F16"/>
  <c r="F17"/>
  <c r="F18"/>
  <c r="F19"/>
  <c r="F20"/>
  <c r="F21"/>
  <c r="F24"/>
  <c r="F25"/>
  <c r="F26"/>
  <c r="F27"/>
  <c r="F28"/>
  <c r="F29"/>
  <c r="F30"/>
  <c r="G7"/>
  <c r="G8"/>
  <c r="G9"/>
  <c r="G10"/>
  <c r="G13"/>
  <c r="G15"/>
  <c r="G16"/>
  <c r="G20"/>
  <c r="G24"/>
  <c r="G25"/>
  <c r="G26"/>
  <c r="G27"/>
  <c r="G28"/>
  <c r="G29"/>
  <c r="G30"/>
  <c r="G6" i="2"/>
  <c r="F7" i="3"/>
  <c r="C11"/>
  <c r="D11"/>
  <c r="E11" s="1"/>
  <c r="G5" i="2"/>
  <c r="F46" i="1" l="1"/>
  <c r="F11" i="3"/>
  <c r="F48" i="1"/>
  <c r="F43"/>
  <c r="F40"/>
  <c r="F38"/>
  <c r="F34"/>
  <c r="G5"/>
  <c r="F7" l="1"/>
  <c r="F6" i="2"/>
  <c r="E9" i="3"/>
  <c r="G32" i="1" l="1"/>
  <c r="F32" l="1"/>
  <c r="F5"/>
  <c r="E50" l="1"/>
  <c r="D50"/>
  <c r="D53"/>
  <c r="D51" s="1"/>
  <c r="E53"/>
  <c r="E51" s="1"/>
  <c r="F5" i="2" l="1"/>
</calcChain>
</file>

<file path=xl/sharedStrings.xml><?xml version="1.0" encoding="utf-8"?>
<sst xmlns="http://schemas.openxmlformats.org/spreadsheetml/2006/main" count="128" uniqueCount="119">
  <si>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</si>
  <si>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</si>
  <si>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</si>
  <si>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</si>
  <si>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</si>
  <si>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</si>
  <si>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</si>
  <si>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</si>
  <si>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</si>
  <si>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</si>
  <si>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</si>
  <si>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</si>
  <si>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</si>
  <si>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</si>
  <si>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</si>
  <si>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</si>
  <si>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</si>
  <si>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</si>
  <si>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</si>
  <si>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</si>
  <si>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</si>
  <si>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</si>
  <si>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</si>
  <si>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</si>
  <si>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</si>
  <si>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</si>
  <si>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</si>
  <si>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</si>
  <si>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</si>
  <si>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</si>
  <si>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</si>
  <si>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</si>
  <si>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</si>
  <si>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</si>
  <si>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</si>
  <si>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</si>
  <si>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</si>
  <si>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</si>
  <si>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</si>
  <si>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</si>
  <si>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</si>
  <si>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</si>
  <si>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</si>
  <si>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</si>
  <si>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</si>
  <si>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</si>
  <si>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</si>
  <si>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</si>
  <si>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</si>
  <si>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</si>
  <si>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</si>
  <si>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</si>
  <si>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</si>
  <si>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</si>
  <si>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</si>
  <si>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</si>
  <si>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</si>
  <si>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</si>
  <si>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</si>
  <si>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</si>
  <si>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</si>
  <si>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</si>
  <si>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</si>
  <si>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</si>
  <si>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</si>
  <si>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</si>
  <si>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</si>
  <si>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</si>
  <si>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</si>
  <si>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</si>
  <si>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</si>
  <si>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</si>
  <si>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</si>
  <si>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</si>
  <si>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</si>
  <si>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</si>
  <si>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</si>
  <si>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</si>
  <si>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</si>
  <si>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</si>
  <si>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</si>
  <si>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</si>
  <si>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</si>
  <si>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</si>
  <si>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</si>
  <si>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Социальная политика</t>
  </si>
  <si>
    <t>Охрана семьи и детства</t>
  </si>
  <si>
    <t>00 1000 0000000000 000</t>
  </si>
  <si>
    <t>00 1004 0000000000 000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</si>
  <si>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</si>
  <si>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 xml:space="preserve">Доходы получаемые в виде арендной платы </t>
  </si>
  <si>
    <t>11105020000000120</t>
  </si>
  <si>
    <t>Муниципальная программа "Ремонт автомобильных дорог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</si>
  <si>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</si>
  <si>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Невыясненные поступления</t>
  </si>
  <si>
    <t>11701000000000180</t>
  </si>
  <si>
    <t>Культура и кинематография</t>
  </si>
  <si>
    <t>Исполнено на       1 апреля 2020 г. (тыс.руб)</t>
  </si>
  <si>
    <t>Исполнено на        1 апреля 2020 г. (тыс.руб)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</si>
  <si>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</si>
  <si>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 xml:space="preserve">Муниципальная программа "Развитие кадрового потенциала МБУК "КДЦ Свободинского МО" на 2020 год" </t>
  </si>
  <si>
    <t>Исполнено на         1 апреля 2020 г. (тыс.руб)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</si>
  <si>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апреля 2021 года
</t>
  </si>
  <si>
    <t>Утвержденные бюджетные назначения на           1 апреля 2021 г. (тыс.руб)</t>
  </si>
  <si>
    <t>Исполнено на       1 апреля 2021 г. (тыс.руб)</t>
  </si>
  <si>
    <t>% исполнения плана                       2021 года</t>
  </si>
  <si>
    <t>% исполнения 2021 года к 2020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</si>
  <si>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апреля 2021 года
</t>
  </si>
  <si>
    <t>Исполнено на         1 апреля 2021 г. (тыс.руб)</t>
  </si>
  <si>
    <t>% исполнения плана 2021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</si>
  <si>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2021 года     
</t>
  </si>
  <si>
    <t>Исполнено на        1 апреля 2021 г. (тыс.руб)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</si>
  <si>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</si>
  <si>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Возврат прочих остатков</t>
  </si>
  <si>
    <t>21960010130000150</t>
  </si>
  <si>
    <t>20216001130001151</t>
  </si>
  <si>
    <t>-</t>
  </si>
  <si>
    <t>св. 3,1 раза</t>
  </si>
  <si>
    <t>св. 2,0 раз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</si>
</sst>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49" fontId="3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165" fontId="8" fillId="0" borderId="4" xfId="3" applyNumberFormat="1" applyFont="1" applyFill="1" applyBorder="1" applyAlignment="1" applyProtection="1">
      <alignment wrapText="1"/>
      <protection hidden="1"/>
    </xf>
    <xf numFmtId="165" fontId="8" fillId="0" borderId="4" xfId="4" applyNumberFormat="1" applyFont="1" applyFill="1" applyBorder="1" applyAlignment="1" applyProtection="1">
      <alignment wrapText="1"/>
      <protection hidden="1"/>
    </xf>
    <xf numFmtId="165" fontId="8" fillId="0" borderId="4" xfId="5" applyNumberFormat="1" applyFont="1" applyFill="1" applyBorder="1" applyAlignment="1" applyProtection="1">
      <alignment wrapText="1"/>
      <protection hidden="1"/>
    </xf>
    <xf numFmtId="37" fontId="6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3" xfId="0" applyNumberFormat="1" applyFont="1" applyFill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horizontal="left" vertical="top" wrapText="1"/>
    </xf>
    <xf numFmtId="37" fontId="1" fillId="0" borderId="1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right" vertical="top" wrapText="1"/>
    </xf>
    <xf numFmtId="165" fontId="8" fillId="0" borderId="4" xfId="7" applyNumberFormat="1" applyFont="1" applyFill="1" applyBorder="1" applyAlignment="1" applyProtection="1">
      <alignment wrapText="1"/>
      <protection hidden="1"/>
    </xf>
    <xf numFmtId="164" fontId="4" fillId="0" borderId="0" xfId="0" applyNumberFormat="1" applyFont="1"/>
    <xf numFmtId="0" fontId="4" fillId="0" borderId="0" xfId="0" applyFont="1"/>
    <xf numFmtId="0" fontId="1" fillId="0" borderId="1" xfId="0" applyFont="1" applyFill="1" applyBorder="1" applyAlignment="1">
      <alignment horizontal="center" vertical="top" wrapText="1"/>
    </xf>
    <xf numFmtId="165" fontId="8" fillId="0" borderId="1" xfId="7" applyNumberFormat="1" applyFont="1" applyFill="1" applyBorder="1" applyAlignment="1" applyProtection="1">
      <alignment wrapText="1"/>
      <protection hidden="1"/>
    </xf>
    <xf numFmtId="0" fontId="4" fillId="0" borderId="0" xfId="0" applyFont="1"/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11"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5" xfId="5"/>
    <cellStyle name="Обычный 2 5 2" xfId="10"/>
    <cellStyle name="Обычный 2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9"/>
  <sheetViews>
    <sheetView topLeftCell="A28" zoomScale="90" zoomScaleNormal="90" workbookViewId="0">
      <selection activeCell="A2" sqref="A2:G55"/>
    </sheetView>
  </sheetViews>
  <sheetFormatPr defaultRowHeight="12.75"/>
  <cols>
    <col min="1" max="1" width="29" style="6" customWidth="1"/>
    <col min="2" max="2" width="20.28515625" style="6" customWidth="1"/>
    <col min="3" max="3" width="11.7109375" style="6" customWidth="1"/>
    <col min="4" max="4" width="15" style="6" customWidth="1"/>
    <col min="5" max="5" width="15.140625" style="6" customWidth="1"/>
    <col min="6" max="6" width="12.28515625" style="6" customWidth="1"/>
    <col min="7" max="7" width="12.7109375" style="6" customWidth="1"/>
    <col min="8" max="16384" width="9.140625" style="6"/>
  </cols>
  <sheetData>
    <row r="2" spans="1:7" ht="65.25" customHeight="1">
      <c r="A2" s="54" t="s">
        <v>102</v>
      </c>
      <c r="B2" s="53"/>
      <c r="C2" s="53"/>
      <c r="D2" s="53"/>
      <c r="E2" s="53"/>
      <c r="F2" s="53"/>
      <c r="G2" s="53"/>
    </row>
    <row r="3" spans="1:7">
      <c r="G3" s="7" t="s">
        <v>44</v>
      </c>
    </row>
    <row r="4" spans="1:7" ht="63.75" customHeight="1">
      <c r="A4" s="1" t="s">
        <v>0</v>
      </c>
      <c r="B4" s="1" t="s">
        <v>1</v>
      </c>
      <c r="C4" s="1" t="s">
        <v>97</v>
      </c>
      <c r="D4" s="1" t="s">
        <v>103</v>
      </c>
      <c r="E4" s="1" t="s">
        <v>104</v>
      </c>
      <c r="F4" s="1" t="s">
        <v>105</v>
      </c>
      <c r="G4" s="1" t="s">
        <v>106</v>
      </c>
    </row>
    <row r="5" spans="1:7" ht="18" customHeight="1">
      <c r="A5" s="27" t="s">
        <v>2</v>
      </c>
      <c r="B5" s="28"/>
      <c r="C5" s="44">
        <f>C7+C24</f>
        <v>2375.6999999999998</v>
      </c>
      <c r="D5" s="44">
        <v>11963.7</v>
      </c>
      <c r="E5" s="44">
        <v>2378</v>
      </c>
      <c r="F5" s="44">
        <f>E5/D5*100</f>
        <v>19.87679396842114</v>
      </c>
      <c r="G5" s="44">
        <f t="shared" ref="G5:G30" si="0">E5/C5*100</f>
        <v>100.09681357073705</v>
      </c>
    </row>
    <row r="6" spans="1:7" ht="15" customHeight="1">
      <c r="A6" s="24" t="s">
        <v>3</v>
      </c>
      <c r="B6" s="23"/>
      <c r="C6" s="45"/>
      <c r="D6" s="45"/>
      <c r="E6" s="45"/>
      <c r="F6" s="45"/>
      <c r="G6" s="45"/>
    </row>
    <row r="7" spans="1:7" ht="15" customHeight="1">
      <c r="A7" s="18" t="s">
        <v>46</v>
      </c>
      <c r="B7" s="19">
        <v>1E+16</v>
      </c>
      <c r="C7" s="40">
        <v>1869.1</v>
      </c>
      <c r="D7" s="40">
        <v>9094.2999999999993</v>
      </c>
      <c r="E7" s="40">
        <v>1952.2</v>
      </c>
      <c r="F7" s="45">
        <f t="shared" ref="F7:F30" si="1">E7/D7*100</f>
        <v>21.466193109969982</v>
      </c>
      <c r="G7" s="45">
        <f t="shared" si="0"/>
        <v>104.44599004868653</v>
      </c>
    </row>
    <row r="8" spans="1:7" ht="15" customHeight="1">
      <c r="A8" s="18" t="s">
        <v>47</v>
      </c>
      <c r="B8" s="19">
        <v>1.01E+16</v>
      </c>
      <c r="C8" s="40">
        <v>554.20000000000005</v>
      </c>
      <c r="D8" s="40">
        <v>3189.2</v>
      </c>
      <c r="E8" s="40">
        <v>563.5</v>
      </c>
      <c r="F8" s="45">
        <f t="shared" si="1"/>
        <v>17.669007901668131</v>
      </c>
      <c r="G8" s="45">
        <f t="shared" si="0"/>
        <v>101.67809455070372</v>
      </c>
    </row>
    <row r="9" spans="1:7" ht="15" customHeight="1">
      <c r="A9" s="18" t="s">
        <v>48</v>
      </c>
      <c r="B9" s="15" t="s">
        <v>49</v>
      </c>
      <c r="C9" s="40">
        <v>554.20000000000005</v>
      </c>
      <c r="D9" s="40">
        <v>3189.2</v>
      </c>
      <c r="E9" s="40">
        <v>563.5</v>
      </c>
      <c r="F9" s="45">
        <f t="shared" si="1"/>
        <v>17.669007901668131</v>
      </c>
      <c r="G9" s="45">
        <f t="shared" si="0"/>
        <v>101.67809455070372</v>
      </c>
    </row>
    <row r="10" spans="1:7" ht="51.75" customHeight="1">
      <c r="A10" s="18" t="s">
        <v>50</v>
      </c>
      <c r="B10" s="19">
        <v>1.03E+16</v>
      </c>
      <c r="C10" s="40">
        <v>294.7</v>
      </c>
      <c r="D10" s="40">
        <v>1366.1</v>
      </c>
      <c r="E10" s="40">
        <v>306.2</v>
      </c>
      <c r="F10" s="45">
        <f t="shared" si="1"/>
        <v>22.4141717297416</v>
      </c>
      <c r="G10" s="45">
        <f t="shared" si="0"/>
        <v>103.90227349847304</v>
      </c>
    </row>
    <row r="11" spans="1:7" ht="20.25" customHeight="1">
      <c r="A11" s="18" t="s">
        <v>51</v>
      </c>
      <c r="B11" s="19">
        <v>1.05E+16</v>
      </c>
      <c r="C11" s="40">
        <v>315.7</v>
      </c>
      <c r="D11" s="40">
        <v>775.8</v>
      </c>
      <c r="E11" s="40">
        <v>637.1</v>
      </c>
      <c r="F11" s="45">
        <f t="shared" si="1"/>
        <v>82.121680845578766</v>
      </c>
      <c r="G11" s="45" t="s">
        <v>118</v>
      </c>
    </row>
    <row r="12" spans="1:7" ht="24.75" customHeight="1">
      <c r="A12" s="18" t="s">
        <v>52</v>
      </c>
      <c r="B12" s="15" t="s">
        <v>53</v>
      </c>
      <c r="C12" s="40">
        <v>315.7</v>
      </c>
      <c r="D12" s="39">
        <v>775.8</v>
      </c>
      <c r="E12" s="40">
        <v>637.1</v>
      </c>
      <c r="F12" s="45">
        <f t="shared" si="1"/>
        <v>82.121680845578766</v>
      </c>
      <c r="G12" s="45" t="s">
        <v>118</v>
      </c>
    </row>
    <row r="13" spans="1:7" ht="14.25" customHeight="1">
      <c r="A13" s="18" t="s">
        <v>54</v>
      </c>
      <c r="B13" s="19">
        <v>1.06E+16</v>
      </c>
      <c r="C13" s="40">
        <v>659</v>
      </c>
      <c r="D13" s="40">
        <v>3488.9</v>
      </c>
      <c r="E13" s="40">
        <v>366.6</v>
      </c>
      <c r="F13" s="45">
        <f t="shared" si="1"/>
        <v>10.50760984837628</v>
      </c>
      <c r="G13" s="45">
        <f t="shared" si="0"/>
        <v>55.62974203338392</v>
      </c>
    </row>
    <row r="14" spans="1:7" ht="27.75" customHeight="1">
      <c r="A14" s="18" t="s">
        <v>55</v>
      </c>
      <c r="B14" s="15" t="s">
        <v>56</v>
      </c>
      <c r="C14" s="40">
        <v>19.899999999999999</v>
      </c>
      <c r="D14" s="39">
        <v>751</v>
      </c>
      <c r="E14" s="40">
        <v>61.4</v>
      </c>
      <c r="F14" s="45">
        <f t="shared" si="1"/>
        <v>8.1757656458055923</v>
      </c>
      <c r="G14" s="45" t="s">
        <v>117</v>
      </c>
    </row>
    <row r="15" spans="1:7" ht="12.75" customHeight="1">
      <c r="A15" s="18" t="s">
        <v>57</v>
      </c>
      <c r="B15" s="15" t="s">
        <v>58</v>
      </c>
      <c r="C15" s="40">
        <v>639.1</v>
      </c>
      <c r="D15" s="40">
        <v>2737.9</v>
      </c>
      <c r="E15" s="40">
        <v>305.2</v>
      </c>
      <c r="F15" s="45">
        <f t="shared" si="1"/>
        <v>11.147229628547425</v>
      </c>
      <c r="G15" s="45">
        <f t="shared" si="0"/>
        <v>47.754654983570646</v>
      </c>
    </row>
    <row r="16" spans="1:7" ht="12.75" customHeight="1">
      <c r="A16" s="18" t="s">
        <v>59</v>
      </c>
      <c r="B16" s="19">
        <v>1.08E+16</v>
      </c>
      <c r="C16" s="40">
        <v>1</v>
      </c>
      <c r="D16" s="40">
        <v>1.2</v>
      </c>
      <c r="E16" s="40">
        <v>1.2</v>
      </c>
      <c r="F16" s="45">
        <f t="shared" si="1"/>
        <v>100</v>
      </c>
      <c r="G16" s="45">
        <f t="shared" si="0"/>
        <v>120</v>
      </c>
    </row>
    <row r="17" spans="1:8" ht="54.75" customHeight="1">
      <c r="A17" s="18" t="s">
        <v>60</v>
      </c>
      <c r="B17" s="19">
        <v>1.11E+16</v>
      </c>
      <c r="C17" s="40">
        <v>44.5</v>
      </c>
      <c r="D17" s="40">
        <v>234.7</v>
      </c>
      <c r="E17" s="40">
        <v>77.599999999999994</v>
      </c>
      <c r="F17" s="45">
        <f t="shared" si="1"/>
        <v>33.063485300383469</v>
      </c>
      <c r="G17" s="45">
        <f t="shared" si="0"/>
        <v>174.38202247191009</v>
      </c>
      <c r="H17" s="38"/>
    </row>
    <row r="18" spans="1:8" ht="27.75" customHeight="1">
      <c r="A18" s="18" t="s">
        <v>61</v>
      </c>
      <c r="B18" s="15" t="s">
        <v>62</v>
      </c>
      <c r="C18" s="40">
        <v>30.9</v>
      </c>
      <c r="D18" s="40">
        <v>100</v>
      </c>
      <c r="E18" s="40">
        <v>2.2999999999999998</v>
      </c>
      <c r="F18" s="45">
        <f t="shared" si="1"/>
        <v>2.2999999999999998</v>
      </c>
      <c r="G18" s="45">
        <f t="shared" si="0"/>
        <v>7.4433656957928811</v>
      </c>
      <c r="H18" s="38"/>
    </row>
    <row r="19" spans="1:8" ht="27.75" customHeight="1">
      <c r="A19" s="18" t="s">
        <v>90</v>
      </c>
      <c r="B19" s="15" t="s">
        <v>91</v>
      </c>
      <c r="C19" s="40">
        <v>0</v>
      </c>
      <c r="D19" s="40">
        <v>64.7</v>
      </c>
      <c r="E19" s="40">
        <v>61.7</v>
      </c>
      <c r="F19" s="45">
        <f t="shared" si="1"/>
        <v>95.363214837712519</v>
      </c>
      <c r="G19" s="45" t="s">
        <v>116</v>
      </c>
      <c r="H19" s="38"/>
    </row>
    <row r="20" spans="1:8" ht="132" customHeight="1">
      <c r="A20" s="18" t="s">
        <v>63</v>
      </c>
      <c r="B20" s="15" t="s">
        <v>64</v>
      </c>
      <c r="C20" s="40">
        <v>13.6</v>
      </c>
      <c r="D20" s="40">
        <v>70</v>
      </c>
      <c r="E20" s="40">
        <v>13.6</v>
      </c>
      <c r="F20" s="45">
        <f t="shared" si="1"/>
        <v>19.428571428571427</v>
      </c>
      <c r="G20" s="45">
        <f t="shared" si="0"/>
        <v>100</v>
      </c>
      <c r="H20" s="38"/>
    </row>
    <row r="21" spans="1:8" ht="30" customHeight="1">
      <c r="A21" s="18" t="s">
        <v>65</v>
      </c>
      <c r="B21" s="15" t="s">
        <v>66</v>
      </c>
      <c r="C21" s="45">
        <v>0</v>
      </c>
      <c r="D21" s="45">
        <v>38.299999999999997</v>
      </c>
      <c r="E21" s="45"/>
      <c r="F21" s="45">
        <f t="shared" si="1"/>
        <v>0</v>
      </c>
      <c r="G21" s="45">
        <v>0</v>
      </c>
      <c r="H21" s="38"/>
    </row>
    <row r="22" spans="1:8" ht="28.5" customHeight="1">
      <c r="A22" s="18" t="s">
        <v>67</v>
      </c>
      <c r="B22" s="15" t="s">
        <v>68</v>
      </c>
      <c r="C22" s="45">
        <v>0</v>
      </c>
      <c r="D22" s="45"/>
      <c r="E22" s="45"/>
      <c r="F22" s="45">
        <v>0</v>
      </c>
      <c r="G22" s="45">
        <v>0</v>
      </c>
      <c r="H22" s="38"/>
    </row>
    <row r="23" spans="1:8" ht="18" customHeight="1">
      <c r="A23" s="18" t="s">
        <v>94</v>
      </c>
      <c r="B23" s="15" t="s">
        <v>95</v>
      </c>
      <c r="C23" s="45">
        <v>0</v>
      </c>
      <c r="D23" s="45"/>
      <c r="E23" s="45"/>
      <c r="F23" s="45">
        <v>0</v>
      </c>
      <c r="G23" s="45">
        <v>0</v>
      </c>
      <c r="H23" s="38"/>
    </row>
    <row r="24" spans="1:8" ht="41.25" customHeight="1">
      <c r="A24" s="18" t="s">
        <v>69</v>
      </c>
      <c r="B24" s="15" t="s">
        <v>70</v>
      </c>
      <c r="C24" s="45">
        <v>506.6</v>
      </c>
      <c r="D24" s="45">
        <v>2869.4</v>
      </c>
      <c r="E24" s="45">
        <v>425.8</v>
      </c>
      <c r="F24" s="45">
        <f t="shared" si="1"/>
        <v>14.839339234683207</v>
      </c>
      <c r="G24" s="45">
        <f t="shared" si="0"/>
        <v>84.050532964863805</v>
      </c>
      <c r="H24" s="38"/>
    </row>
    <row r="25" spans="1:8" ht="48.75" customHeight="1">
      <c r="A25" s="18" t="s">
        <v>71</v>
      </c>
      <c r="B25" s="15" t="s">
        <v>72</v>
      </c>
      <c r="C25" s="45">
        <v>69</v>
      </c>
      <c r="D25" s="45">
        <v>277.7</v>
      </c>
      <c r="E25" s="45">
        <v>69.3</v>
      </c>
      <c r="F25" s="45">
        <f t="shared" si="1"/>
        <v>24.954987396471012</v>
      </c>
      <c r="G25" s="45">
        <f t="shared" si="0"/>
        <v>100.43478260869566</v>
      </c>
      <c r="H25" s="38"/>
    </row>
    <row r="26" spans="1:8" ht="117" hidden="1" customHeight="1">
      <c r="A26" s="18" t="s">
        <v>73</v>
      </c>
      <c r="B26" s="15" t="s">
        <v>74</v>
      </c>
      <c r="C26" s="45"/>
      <c r="D26" s="47"/>
      <c r="E26" s="47"/>
      <c r="F26" s="45" t="e">
        <f t="shared" si="1"/>
        <v>#DIV/0!</v>
      </c>
      <c r="G26" s="45" t="e">
        <f t="shared" si="0"/>
        <v>#DIV/0!</v>
      </c>
      <c r="H26" s="38"/>
    </row>
    <row r="27" spans="1:8" ht="58.5" customHeight="1">
      <c r="A27" s="18" t="s">
        <v>73</v>
      </c>
      <c r="B27" s="15" t="s">
        <v>115</v>
      </c>
      <c r="C27" s="41">
        <v>69</v>
      </c>
      <c r="D27" s="41">
        <v>277.7</v>
      </c>
      <c r="E27" s="41">
        <v>69.3</v>
      </c>
      <c r="F27" s="45">
        <f t="shared" si="1"/>
        <v>24.954987396471012</v>
      </c>
      <c r="G27" s="45">
        <f t="shared" si="0"/>
        <v>100.43478260869566</v>
      </c>
      <c r="H27" s="38"/>
    </row>
    <row r="28" spans="1:8" ht="63.75" customHeight="1">
      <c r="A28" s="18" t="s">
        <v>75</v>
      </c>
      <c r="B28" s="15" t="s">
        <v>76</v>
      </c>
      <c r="C28" s="45">
        <v>48</v>
      </c>
      <c r="D28" s="45">
        <v>234.2</v>
      </c>
      <c r="E28" s="45">
        <v>41.5</v>
      </c>
      <c r="F28" s="45">
        <f t="shared" si="1"/>
        <v>17.719897523484203</v>
      </c>
      <c r="G28" s="45">
        <f t="shared" si="0"/>
        <v>86.458333333333343</v>
      </c>
      <c r="H28" s="38"/>
    </row>
    <row r="29" spans="1:8" ht="18.75" customHeight="1">
      <c r="A29" s="18" t="s">
        <v>77</v>
      </c>
      <c r="B29" s="15" t="s">
        <v>78</v>
      </c>
      <c r="C29" s="45">
        <v>389.6</v>
      </c>
      <c r="D29" s="45">
        <v>2396.6999999999998</v>
      </c>
      <c r="E29" s="45">
        <v>354.2</v>
      </c>
      <c r="F29" s="45">
        <f t="shared" si="1"/>
        <v>14.778653982559353</v>
      </c>
      <c r="G29" s="45">
        <f t="shared" si="0"/>
        <v>90.913757700205338</v>
      </c>
      <c r="H29" s="38"/>
    </row>
    <row r="30" spans="1:8" ht="39.75" customHeight="1">
      <c r="A30" s="18" t="s">
        <v>79</v>
      </c>
      <c r="B30" s="15" t="s">
        <v>80</v>
      </c>
      <c r="C30" s="45">
        <v>389.6</v>
      </c>
      <c r="D30" s="45">
        <v>2396.6999999999998</v>
      </c>
      <c r="E30" s="45">
        <v>354.2</v>
      </c>
      <c r="F30" s="45">
        <f t="shared" si="1"/>
        <v>14.778653982559353</v>
      </c>
      <c r="G30" s="45">
        <f t="shared" si="0"/>
        <v>90.913757700205338</v>
      </c>
      <c r="H30" s="38"/>
    </row>
    <row r="31" spans="1:8" ht="24.75" customHeight="1">
      <c r="A31" s="42" t="s">
        <v>113</v>
      </c>
      <c r="B31" s="43" t="s">
        <v>114</v>
      </c>
      <c r="C31" s="46">
        <v>0</v>
      </c>
      <c r="D31" s="46">
        <v>-39.200000000000003</v>
      </c>
      <c r="E31" s="46">
        <v>-39.200000000000003</v>
      </c>
      <c r="F31" s="45">
        <v>0</v>
      </c>
      <c r="G31" s="45">
        <v>0</v>
      </c>
      <c r="H31" s="38"/>
    </row>
    <row r="32" spans="1:8" ht="16.5" customHeight="1">
      <c r="A32" s="29" t="s">
        <v>4</v>
      </c>
      <c r="B32" s="30"/>
      <c r="C32" s="25">
        <f>C34+C38+C40+C43+C46+C48</f>
        <v>2394.5999999999995</v>
      </c>
      <c r="D32" s="25">
        <f>D34+D38+D40+D43+D46+D48</f>
        <v>12394.7</v>
      </c>
      <c r="E32" s="25">
        <f>E34+E38+E40+E43+E46+E48</f>
        <v>1951.8</v>
      </c>
      <c r="F32" s="25">
        <f>E32/D32*100</f>
        <v>15.747053175954237</v>
      </c>
      <c r="G32" s="48">
        <f t="shared" ref="G32:G49" si="2">E32/C32*100</f>
        <v>81.508393886244065</v>
      </c>
    </row>
    <row r="33" spans="1:8">
      <c r="A33" s="2" t="s">
        <v>3</v>
      </c>
      <c r="B33" s="11"/>
      <c r="C33" s="26"/>
      <c r="D33" s="48"/>
      <c r="E33" s="48"/>
      <c r="F33" s="25"/>
      <c r="G33" s="48"/>
    </row>
    <row r="34" spans="1:8" ht="18.75" customHeight="1">
      <c r="A34" s="2" t="s">
        <v>5</v>
      </c>
      <c r="B34" s="12" t="s">
        <v>6</v>
      </c>
      <c r="C34" s="39">
        <v>922.4</v>
      </c>
      <c r="D34" s="45">
        <f>D35+D36+D37</f>
        <v>4257.4000000000005</v>
      </c>
      <c r="E34" s="45">
        <f>E35+E36+E37</f>
        <v>781.7</v>
      </c>
      <c r="F34" s="46">
        <f t="shared" ref="F34:F49" si="3">E34/D34*100</f>
        <v>18.36097148494386</v>
      </c>
      <c r="G34" s="45">
        <f t="shared" si="2"/>
        <v>84.7463139635733</v>
      </c>
      <c r="H34" s="38"/>
    </row>
    <row r="35" spans="1:8" ht="53.25" customHeight="1">
      <c r="A35" s="2" t="s">
        <v>7</v>
      </c>
      <c r="B35" s="13" t="s">
        <v>8</v>
      </c>
      <c r="C35" s="39">
        <v>917.5</v>
      </c>
      <c r="D35" s="49">
        <v>4238.1000000000004</v>
      </c>
      <c r="E35" s="45">
        <v>781.7</v>
      </c>
      <c r="F35" s="46">
        <f t="shared" si="3"/>
        <v>18.444586017319082</v>
      </c>
      <c r="G35" s="45">
        <f t="shared" si="2"/>
        <v>85.198910081743875</v>
      </c>
      <c r="H35" s="38"/>
    </row>
    <row r="36" spans="1:8">
      <c r="A36" s="2" t="s">
        <v>9</v>
      </c>
      <c r="B36" s="12" t="s">
        <v>10</v>
      </c>
      <c r="C36" s="39">
        <v>0</v>
      </c>
      <c r="D36" s="49">
        <v>5</v>
      </c>
      <c r="E36" s="45">
        <v>0</v>
      </c>
      <c r="F36" s="46">
        <f t="shared" si="3"/>
        <v>0</v>
      </c>
      <c r="G36" s="45">
        <v>0</v>
      </c>
      <c r="H36" s="38"/>
    </row>
    <row r="37" spans="1:8" ht="31.5" customHeight="1">
      <c r="A37" s="2" t="s">
        <v>11</v>
      </c>
      <c r="B37" s="12" t="s">
        <v>12</v>
      </c>
      <c r="C37" s="39">
        <v>4.9000000000000004</v>
      </c>
      <c r="D37" s="45">
        <v>14.3</v>
      </c>
      <c r="E37" s="45">
        <v>0</v>
      </c>
      <c r="F37" s="46">
        <f t="shared" si="3"/>
        <v>0</v>
      </c>
      <c r="G37" s="45">
        <f t="shared" si="2"/>
        <v>0</v>
      </c>
      <c r="H37" s="38"/>
    </row>
    <row r="38" spans="1:8" ht="17.25" customHeight="1">
      <c r="A38" s="2" t="s">
        <v>13</v>
      </c>
      <c r="B38" s="12" t="s">
        <v>14</v>
      </c>
      <c r="C38" s="39">
        <v>48</v>
      </c>
      <c r="D38" s="45">
        <f>D39</f>
        <v>234.2</v>
      </c>
      <c r="E38" s="45">
        <f>E39</f>
        <v>41.5</v>
      </c>
      <c r="F38" s="46">
        <f t="shared" si="3"/>
        <v>17.719897523484203</v>
      </c>
      <c r="G38" s="45">
        <f t="shared" si="2"/>
        <v>86.458333333333343</v>
      </c>
      <c r="H38" s="38"/>
    </row>
    <row r="39" spans="1:8" ht="25.5">
      <c r="A39" s="2" t="s">
        <v>15</v>
      </c>
      <c r="B39" s="12" t="s">
        <v>16</v>
      </c>
      <c r="C39" s="39">
        <v>48</v>
      </c>
      <c r="D39" s="45">
        <v>234.2</v>
      </c>
      <c r="E39" s="45">
        <v>41.5</v>
      </c>
      <c r="F39" s="46">
        <f t="shared" si="3"/>
        <v>17.719897523484203</v>
      </c>
      <c r="G39" s="45">
        <f t="shared" si="2"/>
        <v>86.458333333333343</v>
      </c>
      <c r="H39" s="38"/>
    </row>
    <row r="40" spans="1:8" ht="15.75" customHeight="1">
      <c r="A40" s="2" t="s">
        <v>17</v>
      </c>
      <c r="B40" s="12" t="s">
        <v>18</v>
      </c>
      <c r="C40" s="39">
        <v>165.8</v>
      </c>
      <c r="D40" s="45">
        <f>D41+D42</f>
        <v>3184.6</v>
      </c>
      <c r="E40" s="45">
        <f>E41+E42</f>
        <v>205.6</v>
      </c>
      <c r="F40" s="46">
        <f t="shared" si="3"/>
        <v>6.456069836086165</v>
      </c>
      <c r="G40" s="45">
        <f t="shared" si="2"/>
        <v>124.00482509047043</v>
      </c>
      <c r="H40" s="38"/>
    </row>
    <row r="41" spans="1:8" ht="27" customHeight="1">
      <c r="A41" s="2" t="s">
        <v>19</v>
      </c>
      <c r="B41" s="12" t="s">
        <v>20</v>
      </c>
      <c r="C41" s="39">
        <v>151.30000000000001</v>
      </c>
      <c r="D41" s="45">
        <v>2978.1</v>
      </c>
      <c r="E41" s="45">
        <v>205.6</v>
      </c>
      <c r="F41" s="46">
        <f t="shared" si="3"/>
        <v>6.9037305664685533</v>
      </c>
      <c r="G41" s="45">
        <f t="shared" si="2"/>
        <v>135.88896232650362</v>
      </c>
      <c r="H41" s="38"/>
    </row>
    <row r="42" spans="1:8" ht="27.75" customHeight="1">
      <c r="A42" s="2" t="s">
        <v>21</v>
      </c>
      <c r="B42" s="12" t="s">
        <v>22</v>
      </c>
      <c r="C42" s="39">
        <v>14.5</v>
      </c>
      <c r="D42" s="45">
        <v>206.5</v>
      </c>
      <c r="E42" s="45">
        <v>0</v>
      </c>
      <c r="F42" s="46">
        <f t="shared" si="3"/>
        <v>0</v>
      </c>
      <c r="G42" s="45">
        <f t="shared" si="2"/>
        <v>0</v>
      </c>
      <c r="H42" s="38"/>
    </row>
    <row r="43" spans="1:8" ht="27.75" customHeight="1">
      <c r="A43" s="2" t="s">
        <v>23</v>
      </c>
      <c r="B43" s="12" t="s">
        <v>24</v>
      </c>
      <c r="C43" s="39">
        <v>415.9</v>
      </c>
      <c r="D43" s="45">
        <f>D44+D45</f>
        <v>1298.7</v>
      </c>
      <c r="E43" s="45">
        <f>E44+E45</f>
        <v>167.4</v>
      </c>
      <c r="F43" s="46">
        <f t="shared" si="3"/>
        <v>12.889812889812891</v>
      </c>
      <c r="G43" s="45">
        <f t="shared" si="2"/>
        <v>40.250060110603513</v>
      </c>
      <c r="H43" s="38"/>
    </row>
    <row r="44" spans="1:8">
      <c r="A44" s="2" t="s">
        <v>25</v>
      </c>
      <c r="B44" s="12" t="s">
        <v>26</v>
      </c>
      <c r="C44" s="39">
        <v>4.9000000000000004</v>
      </c>
      <c r="D44" s="45">
        <v>18.3</v>
      </c>
      <c r="E44" s="45">
        <v>8.1</v>
      </c>
      <c r="F44" s="46">
        <f t="shared" si="3"/>
        <v>44.26229508196721</v>
      </c>
      <c r="G44" s="45">
        <f t="shared" si="2"/>
        <v>165.30612244897958</v>
      </c>
      <c r="H44" s="38"/>
    </row>
    <row r="45" spans="1:8">
      <c r="A45" s="2" t="s">
        <v>27</v>
      </c>
      <c r="B45" s="12" t="s">
        <v>28</v>
      </c>
      <c r="C45" s="39">
        <v>411</v>
      </c>
      <c r="D45" s="45">
        <v>1280.4000000000001</v>
      </c>
      <c r="E45" s="45">
        <v>159.30000000000001</v>
      </c>
      <c r="F45" s="46">
        <f t="shared" si="3"/>
        <v>12.441424554826616</v>
      </c>
      <c r="G45" s="45">
        <f t="shared" si="2"/>
        <v>38.759124087591246</v>
      </c>
      <c r="H45" s="38"/>
    </row>
    <row r="46" spans="1:8">
      <c r="A46" s="2" t="s">
        <v>96</v>
      </c>
      <c r="B46" s="12" t="s">
        <v>29</v>
      </c>
      <c r="C46" s="39">
        <v>842.3</v>
      </c>
      <c r="D46" s="45">
        <f>D47</f>
        <v>3418.8</v>
      </c>
      <c r="E46" s="45">
        <f>E47</f>
        <v>755.5</v>
      </c>
      <c r="F46" s="46">
        <f t="shared" si="3"/>
        <v>22.098397098397097</v>
      </c>
      <c r="G46" s="45">
        <f t="shared" si="2"/>
        <v>89.694883058292774</v>
      </c>
      <c r="H46" s="38"/>
    </row>
    <row r="47" spans="1:8">
      <c r="A47" s="2" t="s">
        <v>30</v>
      </c>
      <c r="B47" s="12" t="s">
        <v>31</v>
      </c>
      <c r="C47" s="39">
        <v>842.3</v>
      </c>
      <c r="D47" s="45">
        <v>3418.8</v>
      </c>
      <c r="E47" s="45">
        <v>755.5</v>
      </c>
      <c r="F47" s="46">
        <f t="shared" si="3"/>
        <v>22.098397098397097</v>
      </c>
      <c r="G47" s="45">
        <f t="shared" si="2"/>
        <v>89.694883058292774</v>
      </c>
      <c r="H47" s="38"/>
    </row>
    <row r="48" spans="1:8">
      <c r="A48" s="2" t="s">
        <v>85</v>
      </c>
      <c r="B48" s="12" t="s">
        <v>87</v>
      </c>
      <c r="C48" s="39">
        <v>0.2</v>
      </c>
      <c r="D48" s="45">
        <f>D49</f>
        <v>1</v>
      </c>
      <c r="E48" s="45">
        <f>E49</f>
        <v>0.1</v>
      </c>
      <c r="F48" s="46">
        <f t="shared" si="3"/>
        <v>10</v>
      </c>
      <c r="G48" s="45">
        <f t="shared" si="2"/>
        <v>50</v>
      </c>
      <c r="H48" s="38"/>
    </row>
    <row r="49" spans="1:8">
      <c r="A49" s="2" t="s">
        <v>86</v>
      </c>
      <c r="B49" s="12" t="s">
        <v>88</v>
      </c>
      <c r="C49" s="39">
        <v>0.2</v>
      </c>
      <c r="D49" s="45">
        <v>1</v>
      </c>
      <c r="E49" s="45">
        <v>0.1</v>
      </c>
      <c r="F49" s="46">
        <f t="shared" si="3"/>
        <v>10</v>
      </c>
      <c r="G49" s="45">
        <f t="shared" si="2"/>
        <v>50</v>
      </c>
      <c r="H49" s="38"/>
    </row>
    <row r="50" spans="1:8" ht="25.5">
      <c r="A50" s="8" t="s">
        <v>32</v>
      </c>
      <c r="B50" s="10"/>
      <c r="C50" s="45">
        <f>C5-C32</f>
        <v>-18.899999999999636</v>
      </c>
      <c r="D50" s="45">
        <f>D5-D32</f>
        <v>-431</v>
      </c>
      <c r="E50" s="45">
        <f>E5-E32</f>
        <v>426.20000000000005</v>
      </c>
      <c r="F50" s="50"/>
      <c r="G50" s="50"/>
    </row>
    <row r="51" spans="1:8" ht="25.5">
      <c r="A51" s="9" t="s">
        <v>33</v>
      </c>
      <c r="B51" s="14"/>
      <c r="C51" s="44">
        <f t="shared" ref="C51" si="4">C53</f>
        <v>18.899999999999636</v>
      </c>
      <c r="D51" s="44">
        <f t="shared" ref="D51:E51" si="5">D53</f>
        <v>431</v>
      </c>
      <c r="E51" s="44">
        <f t="shared" si="5"/>
        <v>-426.20000000000027</v>
      </c>
      <c r="F51" s="51"/>
      <c r="G51" s="51"/>
    </row>
    <row r="52" spans="1:8">
      <c r="A52" s="2" t="s">
        <v>3</v>
      </c>
      <c r="B52" s="10"/>
      <c r="C52" s="45"/>
      <c r="D52" s="45"/>
      <c r="E52" s="45"/>
      <c r="F52" s="50"/>
      <c r="G52" s="50"/>
    </row>
    <row r="53" spans="1:8" ht="25.5">
      <c r="A53" s="2" t="s">
        <v>34</v>
      </c>
      <c r="B53" s="10" t="s">
        <v>35</v>
      </c>
      <c r="C53" s="45">
        <f t="shared" ref="C53" si="6">C54+C55</f>
        <v>18.899999999999636</v>
      </c>
      <c r="D53" s="45">
        <f t="shared" ref="D53:E53" si="7">D54+D55</f>
        <v>431</v>
      </c>
      <c r="E53" s="45">
        <f t="shared" si="7"/>
        <v>-426.20000000000027</v>
      </c>
      <c r="F53" s="50"/>
      <c r="G53" s="50"/>
    </row>
    <row r="54" spans="1:8" ht="25.5">
      <c r="A54" s="2" t="s">
        <v>36</v>
      </c>
      <c r="B54" s="10" t="s">
        <v>37</v>
      </c>
      <c r="C54" s="45">
        <v>-2394.8000000000002</v>
      </c>
      <c r="D54" s="45">
        <v>-11963.7</v>
      </c>
      <c r="E54" s="45">
        <v>-3055.9</v>
      </c>
      <c r="F54" s="50"/>
      <c r="G54" s="50"/>
    </row>
    <row r="55" spans="1:8" ht="29.25" customHeight="1">
      <c r="A55" s="2" t="s">
        <v>38</v>
      </c>
      <c r="B55" s="10" t="s">
        <v>39</v>
      </c>
      <c r="C55" s="45">
        <v>2413.6999999999998</v>
      </c>
      <c r="D55" s="45">
        <v>12394.7</v>
      </c>
      <c r="E55" s="45">
        <v>2629.7</v>
      </c>
      <c r="F55" s="50"/>
      <c r="G55" s="50"/>
    </row>
    <row r="59" spans="1:8" ht="14.25">
      <c r="A59" s="53" t="s">
        <v>84</v>
      </c>
      <c r="B59" s="53"/>
      <c r="C59" s="53"/>
      <c r="D59" s="53"/>
      <c r="E59" s="53"/>
      <c r="F59" s="53"/>
      <c r="G59" s="53"/>
    </row>
  </sheetData>
  <mergeCells count="2">
    <mergeCell ref="A59:G59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A2" sqref="A2:G10"/>
    </sheetView>
  </sheetViews>
  <sheetFormatPr defaultRowHeight="15"/>
  <cols>
    <col min="1" max="1" width="22.28515625" style="4" customWidth="1"/>
    <col min="2" max="2" width="15.7109375" style="4" customWidth="1"/>
    <col min="3" max="3" width="10.42578125" style="4" customWidth="1"/>
    <col min="4" max="4" width="14.140625" style="4" customWidth="1"/>
    <col min="5" max="5" width="14.42578125" style="4" customWidth="1"/>
    <col min="6" max="6" width="11.7109375" style="4" customWidth="1"/>
    <col min="7" max="7" width="12.28515625" style="4" customWidth="1"/>
    <col min="8" max="16384" width="9.140625" style="4"/>
  </cols>
  <sheetData>
    <row r="2" spans="1:7" ht="96" customHeight="1">
      <c r="A2" s="54" t="s">
        <v>107</v>
      </c>
      <c r="B2" s="53"/>
      <c r="C2" s="53"/>
      <c r="D2" s="53"/>
      <c r="E2" s="53"/>
      <c r="F2" s="53"/>
      <c r="G2" s="53"/>
    </row>
    <row r="3" spans="1:7">
      <c r="G3" s="5"/>
    </row>
    <row r="4" spans="1:7" ht="70.5" customHeight="1">
      <c r="A4" s="1" t="s">
        <v>40</v>
      </c>
      <c r="B4" s="1" t="s">
        <v>41</v>
      </c>
      <c r="C4" s="34" t="s">
        <v>101</v>
      </c>
      <c r="D4" s="34" t="s">
        <v>103</v>
      </c>
      <c r="E4" s="34" t="s">
        <v>108</v>
      </c>
      <c r="F4" s="34" t="s">
        <v>109</v>
      </c>
      <c r="G4" s="34" t="s">
        <v>106</v>
      </c>
    </row>
    <row r="5" spans="1:7" ht="44.25" customHeight="1">
      <c r="A5" s="8" t="s">
        <v>42</v>
      </c>
      <c r="B5" s="52">
        <v>8</v>
      </c>
      <c r="C5" s="16">
        <v>457.3</v>
      </c>
      <c r="D5" s="16">
        <v>2521.9</v>
      </c>
      <c r="E5" s="16">
        <v>412.2</v>
      </c>
      <c r="F5" s="16">
        <f>E5/D5*100</f>
        <v>16.344819382211824</v>
      </c>
      <c r="G5" s="16">
        <f>E5/C5*100</f>
        <v>90.137765143232002</v>
      </c>
    </row>
    <row r="6" spans="1:7" ht="42.75" customHeight="1">
      <c r="A6" s="2" t="s">
        <v>43</v>
      </c>
      <c r="B6" s="52">
        <v>5.3</v>
      </c>
      <c r="C6" s="16">
        <v>409.6</v>
      </c>
      <c r="D6" s="16">
        <v>2048</v>
      </c>
      <c r="E6" s="16">
        <v>335.5</v>
      </c>
      <c r="F6" s="16">
        <f>E6/D6*100</f>
        <v>16.3818359375</v>
      </c>
      <c r="G6" s="16">
        <f>E6/C6*100</f>
        <v>81.9091796875</v>
      </c>
    </row>
    <row r="10" spans="1:7">
      <c r="A10" s="53" t="s">
        <v>45</v>
      </c>
      <c r="B10" s="53"/>
      <c r="C10" s="53"/>
      <c r="D10" s="53"/>
      <c r="E10" s="53"/>
      <c r="F10" s="53"/>
      <c r="G10" s="53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5"/>
  <sheetViews>
    <sheetView tabSelected="1" topLeftCell="A3" workbookViewId="0">
      <selection activeCell="A2" sqref="A2:F15"/>
    </sheetView>
  </sheetViews>
  <sheetFormatPr defaultRowHeight="15"/>
  <cols>
    <col min="1" max="1" width="36.42578125" style="4" customWidth="1"/>
    <col min="2" max="2" width="16.85546875" style="4" customWidth="1"/>
    <col min="3" max="3" width="17.42578125" style="4" customWidth="1"/>
    <col min="4" max="4" width="14.5703125" style="4" customWidth="1"/>
    <col min="5" max="5" width="14.28515625" style="4" customWidth="1"/>
    <col min="6" max="6" width="18" style="4" customWidth="1"/>
    <col min="7" max="16384" width="9.140625" style="4"/>
  </cols>
  <sheetData>
    <row r="2" spans="1:6" ht="96" customHeight="1">
      <c r="A2" s="54" t="s">
        <v>110</v>
      </c>
      <c r="B2" s="53"/>
      <c r="C2" s="53"/>
      <c r="D2" s="53"/>
      <c r="E2" s="53"/>
      <c r="F2" s="53"/>
    </row>
    <row r="3" spans="1:6">
      <c r="F3" s="5"/>
    </row>
    <row r="4" spans="1:6" ht="66.75" customHeight="1">
      <c r="A4" s="3" t="s">
        <v>81</v>
      </c>
      <c r="B4" s="34" t="s">
        <v>98</v>
      </c>
      <c r="C4" s="34" t="s">
        <v>103</v>
      </c>
      <c r="D4" s="34" t="s">
        <v>111</v>
      </c>
      <c r="E4" s="34" t="s">
        <v>109</v>
      </c>
      <c r="F4" s="34" t="s">
        <v>106</v>
      </c>
    </row>
    <row r="5" spans="1:6" s="33" customFormat="1" ht="66.75" customHeight="1">
      <c r="A5" s="35" t="s">
        <v>99</v>
      </c>
      <c r="B5" s="37">
        <v>0</v>
      </c>
      <c r="C5" s="41">
        <v>2</v>
      </c>
      <c r="D5" s="37">
        <v>0</v>
      </c>
      <c r="E5" s="41">
        <f t="shared" ref="E5:E11" si="0">D5/C5*100</f>
        <v>0</v>
      </c>
      <c r="F5" s="41">
        <v>0</v>
      </c>
    </row>
    <row r="6" spans="1:6" s="36" customFormat="1" ht="69.75" customHeight="1">
      <c r="A6" s="31" t="s">
        <v>112</v>
      </c>
      <c r="B6" s="37">
        <v>0</v>
      </c>
      <c r="C6" s="41">
        <v>2</v>
      </c>
      <c r="D6" s="37">
        <v>0</v>
      </c>
      <c r="E6" s="41">
        <f t="shared" si="0"/>
        <v>0</v>
      </c>
      <c r="F6" s="41">
        <v>0</v>
      </c>
    </row>
    <row r="7" spans="1:6" ht="52.5" customHeight="1">
      <c r="A7" s="20" t="s">
        <v>92</v>
      </c>
      <c r="B7" s="41">
        <v>151.30000000000001</v>
      </c>
      <c r="C7" s="41">
        <v>2978.1</v>
      </c>
      <c r="D7" s="41">
        <v>205.6</v>
      </c>
      <c r="E7" s="41">
        <f t="shared" si="0"/>
        <v>6.9037305664685533</v>
      </c>
      <c r="F7" s="41">
        <f t="shared" ref="F7:F11" si="1">D7/B7*100</f>
        <v>135.88896232650362</v>
      </c>
    </row>
    <row r="8" spans="1:6" ht="90" customHeight="1">
      <c r="A8" s="21" t="s">
        <v>93</v>
      </c>
      <c r="B8" s="41">
        <v>0</v>
      </c>
      <c r="C8" s="41">
        <v>36.5</v>
      </c>
      <c r="D8" s="41">
        <v>0</v>
      </c>
      <c r="E8" s="41">
        <f t="shared" si="0"/>
        <v>0</v>
      </c>
      <c r="F8" s="41">
        <v>0</v>
      </c>
    </row>
    <row r="9" spans="1:6" ht="66" customHeight="1">
      <c r="A9" s="22" t="s">
        <v>89</v>
      </c>
      <c r="B9" s="41">
        <v>411</v>
      </c>
      <c r="C9" s="41">
        <v>1280.4000000000001</v>
      </c>
      <c r="D9" s="41">
        <v>159.30000000000001</v>
      </c>
      <c r="E9" s="41">
        <f t="shared" si="0"/>
        <v>12.441424554826616</v>
      </c>
      <c r="F9" s="41">
        <f t="shared" si="1"/>
        <v>38.759124087591246</v>
      </c>
    </row>
    <row r="10" spans="1:6" s="36" customFormat="1" ht="48.75" customHeight="1">
      <c r="A10" s="22" t="s">
        <v>100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</row>
    <row r="11" spans="1:6" ht="15" customHeight="1">
      <c r="A11" s="17" t="s">
        <v>82</v>
      </c>
      <c r="B11" s="37">
        <f>SUM(B5:B10)</f>
        <v>562.29999999999995</v>
      </c>
      <c r="C11" s="37">
        <f>SUM(C5:C10)</f>
        <v>4299</v>
      </c>
      <c r="D11" s="37">
        <f>SUM(D5:D10)</f>
        <v>364.9</v>
      </c>
      <c r="E11" s="37">
        <f t="shared" si="0"/>
        <v>8.4880204698767159</v>
      </c>
      <c r="F11" s="37">
        <f t="shared" si="1"/>
        <v>64.894184598968522</v>
      </c>
    </row>
    <row r="12" spans="1:6">
      <c r="B12" s="32"/>
    </row>
    <row r="15" spans="1:6">
      <c r="A15" s="53" t="s">
        <v>83</v>
      </c>
      <c r="B15" s="53"/>
      <c r="C15" s="53"/>
      <c r="D15" s="53"/>
      <c r="E15" s="53"/>
      <c r="F15" s="53"/>
    </row>
  </sheetData>
  <mergeCells count="2">
    <mergeCell ref="A2:F2"/>
    <mergeCell ref="A15:F15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2021-04-26T05:24:05Z</cp:lastPrinted>
  <dcterms:created xsi:type="dcterms:W3CDTF">2017-04-17T10:25:39Z</dcterms:created>
  <dcterms:modified xsi:type="dcterms:W3CDTF">2021-04-26T05:24:09Z</dcterms:modified>
</cp:coreProperties>
</file>