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1'!$D$20</definedName>
  </definedNames>
  <calcPr calcId="125725"/>
</workbook>
</file>

<file path=xl/calcChain.xml><?xml version="1.0" encoding="utf-8"?>
<calcChain xmlns="http://schemas.openxmlformats.org/spreadsheetml/2006/main">
  <c r="G5" i="1"/>
  <c r="G7"/>
  <c r="G8"/>
  <c r="G9"/>
  <c r="G10"/>
  <c r="G11"/>
  <c r="G12"/>
  <c r="G13"/>
  <c r="G14"/>
  <c r="G15"/>
  <c r="G16"/>
  <c r="G17"/>
  <c r="G18"/>
  <c r="G20"/>
  <c r="G21"/>
  <c r="G24"/>
  <c r="G25"/>
  <c r="G26"/>
  <c r="G27"/>
  <c r="G29"/>
  <c r="G30"/>
  <c r="G31"/>
  <c r="F8"/>
  <c r="F9"/>
  <c r="F10"/>
  <c r="F11"/>
  <c r="F12"/>
  <c r="F13"/>
  <c r="F14"/>
  <c r="F15"/>
  <c r="F16"/>
  <c r="F17"/>
  <c r="F18"/>
  <c r="F19"/>
  <c r="F20"/>
  <c r="F21"/>
  <c r="F22"/>
  <c r="F24"/>
  <c r="F25"/>
  <c r="F26"/>
  <c r="F27"/>
  <c r="F28"/>
  <c r="F29"/>
  <c r="F30"/>
  <c r="F31"/>
  <c r="F9" i="3"/>
  <c r="G35" i="1"/>
  <c r="G36"/>
  <c r="G38"/>
  <c r="G39"/>
  <c r="G40"/>
  <c r="G41"/>
  <c r="G42"/>
  <c r="G44"/>
  <c r="G46"/>
  <c r="G47"/>
  <c r="G48"/>
  <c r="G33"/>
  <c r="C33"/>
  <c r="G6" i="2"/>
  <c r="F7" i="3"/>
  <c r="E5"/>
  <c r="E6"/>
  <c r="E7"/>
  <c r="E8"/>
  <c r="E10"/>
  <c r="F36" i="1"/>
  <c r="F37"/>
  <c r="F38"/>
  <c r="F39"/>
  <c r="F40"/>
  <c r="F41"/>
  <c r="F42"/>
  <c r="F43"/>
  <c r="F44"/>
  <c r="F45"/>
  <c r="F46"/>
  <c r="F47"/>
  <c r="F48"/>
  <c r="F49"/>
  <c r="F50"/>
  <c r="C11" i="3"/>
  <c r="D11"/>
  <c r="B11"/>
  <c r="G5" i="2"/>
  <c r="E11" i="3" l="1"/>
  <c r="F11"/>
  <c r="E5" i="1"/>
  <c r="F7" l="1"/>
  <c r="F6" i="2"/>
  <c r="E9" i="3"/>
  <c r="F35" i="1"/>
  <c r="C5" l="1"/>
  <c r="D5"/>
  <c r="D33"/>
  <c r="E33"/>
  <c r="F33" l="1"/>
  <c r="F5"/>
  <c r="E51" l="1"/>
  <c r="D51"/>
  <c r="D54"/>
  <c r="D52" s="1"/>
  <c r="E54"/>
  <c r="E52" s="1"/>
  <c r="C54" l="1"/>
  <c r="C52" s="1"/>
  <c r="F5" i="2"/>
</calcChain>
</file>

<file path=xl/sharedStrings.xml><?xml version="1.0" encoding="utf-8"?>
<sst xmlns="http://schemas.openxmlformats.org/spreadsheetml/2006/main" count="128" uniqueCount="117">
  <si>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</si>
  <si>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</si>
  <si>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</si>
  <si>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</si>
  <si>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</si>
  <si>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</si>
  <si>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</si>
  <si>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</si>
  <si>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</si>
  <si>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Резервные фонды</t>
  </si>
  <si>
    <t>00 0111 0000000000 000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</si>
  <si>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</si>
  <si>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</si>
  <si>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</si>
  <si>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</si>
  <si>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</si>
  <si>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</si>
  <si>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</si>
  <si>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</si>
  <si>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</si>
  <si>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</si>
  <si>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</si>
  <si>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</si>
  <si>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</si>
  <si>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</si>
  <si>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</si>
  <si>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</si>
  <si>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</si>
  <si>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</si>
  <si>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</si>
  <si>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</si>
  <si>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</si>
  <si>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</si>
  <si>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</si>
  <si>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</si>
  <si>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</si>
  <si>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</si>
  <si>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</si>
  <si>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</si>
  <si>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</si>
  <si>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</si>
  <si>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</si>
  <si>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</si>
  <si>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</si>
  <si>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</si>
  <si>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>Начальник финансового управления                                                                              Е.А. Малышева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</si>
  <si>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</si>
  <si>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</si>
  <si>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</si>
  <si>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</si>
  <si>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 xml:space="preserve">Налоги на товары ( работы, услуги) реализуемые на территории Российской Федерации 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</si>
  <si>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</si>
  <si>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</si>
  <si>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</si>
  <si>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</si>
  <si>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</si>
  <si>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</si>
  <si>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</si>
  <si>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10606000000000110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</si>
  <si>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</si>
  <si>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</si>
  <si>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Арендная плата за земли, находящиеся в государственной собственности до разграничения государственной собственности на землю и поступление от продажи права на заключение договоров аренды указанных земельных участков</t>
  </si>
  <si>
    <t>11105010000000120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</si>
  <si>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 учреждений ( за исключением имущества бюджетных и автономных учреждений)</t>
  </si>
  <si>
    <t>11105030000000120</t>
  </si>
  <si>
    <t>Доходы от продажи материальных и нематериальных активов</t>
  </si>
  <si>
    <t>11406000000000430</t>
  </si>
  <si>
    <t>Штрафы, санкции, возмещение ущерба</t>
  </si>
  <si>
    <t>11651000020000140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</si>
  <si>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</si>
  <si>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</si>
  <si>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</si>
  <si>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</si>
  <si>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</si>
  <si>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20215001130001151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</si>
  <si>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</si>
  <si>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20235118130000151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</si>
  <si>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</si>
  <si>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</si>
  <si>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</si>
  <si>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20249999130000151</t>
  </si>
  <si>
    <t>Наименование муниципальной программы</t>
  </si>
  <si>
    <t>ИТОГО:</t>
  </si>
  <si>
    <t>Начальник финансового управления                                                                                       Е.А. Малышева</t>
  </si>
  <si>
    <t>Начальник финансового управления                                                                                                 Е.А. Малышева</t>
  </si>
  <si>
    <t>Социальная политика</t>
  </si>
  <si>
    <t>Охрана семьи и детства</t>
  </si>
  <si>
    <t>00 1000 0000000000 000</t>
  </si>
  <si>
    <t>00 1004 0000000000 000</t>
  </si>
  <si>
    <t>Муниципальная программа "Комплексное благоустройство территории Свободинского муниципального образования Базарно-Карабулакского муниципального района"</t>
  </si>
  <si>
    <t xml:space="preserve">Доходы получаемые в виде арендной платы </t>
  </si>
  <si>
    <t>11105020000000120</t>
  </si>
  <si>
    <t>Муниципальная программа "Ремонт автомобильных дорог Свободинского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</si>
  <si>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участков, для их бесплатного предоставления гражданам, имеющим трех и более детей на территории Свободинского муниципального образования Базарно-Карабулакского муниципального района"</t>
  </si>
  <si>
    <t>Невыясненные поступления</t>
  </si>
  <si>
    <t>11701000000000180</t>
  </si>
  <si>
    <t>Безвозмездные перечисления организаций</t>
  </si>
  <si>
    <t>20405099130073150</t>
  </si>
  <si>
    <t>Культура и кинематография</t>
  </si>
  <si>
    <t>% исполнения плана                       2020 года</t>
  </si>
  <si>
    <t>% исполнения 2020 года к 2019 году</t>
  </si>
  <si>
    <t>% исполнения плана 2020 года</t>
  </si>
  <si>
    <t>Муниципальная программа "Обеспечение первичных мер пожарной безопасности Свободинского муниципального образования Базарно-Карабулакского муниципального района"</t>
  </si>
  <si>
    <t>Муниципальная программа «Повышение безопасности дорожного движения в Свободинском муниципальном образовании»</t>
  </si>
  <si>
    <t xml:space="preserve">Муниципальная программа "Развитие кадрового потенциала МБУК "КДЦ Свободинского МО" на 2020 год" </t>
  </si>
  <si>
    <t>Субсидии бюджетам муницпальных районов и поселений области на поддержку отрасли культуры</t>
  </si>
  <si>
    <t>20225519130000150</t>
  </si>
  <si>
    <t xml:space="preserve">Сведения об исполнении бюджета Свободинского муниципального образования                                                                                                  Базарно-Карабулакского муниципального района 
на 1 июля 2020 года
</t>
  </si>
  <si>
    <t>Исполнено на 1 июля 2019 г. (тыс.руб)</t>
  </si>
  <si>
    <t>Утвержденные бюджетные назначения на           1 июля 2020 г. (тыс.руб)</t>
  </si>
  <si>
    <t>Исполнено на       1 июля 2020 г. (тыс.руб)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</si>
  <si>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Свободинскому муниципальному образованию Базарно-Карабулакского муниципального района
на 1 июля 2020 года
</t>
  </si>
  <si>
    <t>Исполнено на         1 июля 2020 г. (тыс.руб)</t>
  </si>
  <si>
    <t>св. 3 раз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</si>
  <si>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Свободинского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2020 года     
</t>
  </si>
  <si>
    <t>Исполнено на             1 июля 2019 г. (тыс.руб)</t>
  </si>
  <si>
    <t>Исполнено на        1 июля 2020 г. (тыс.руб)</t>
  </si>
</sst>
</file>

<file path=xl/styles.xml><?xml version="1.0" encoding="utf-8"?>
<styleSheet xmlns="http://schemas.openxmlformats.org/spreadsheetml/2006/main">
  <numFmts count="2">
    <numFmt numFmtId="164" formatCode="_-* #,##0.0\ _₽_-;\-* #,##0.0\ _₽_-;_-* &quot;-&quot;?\ _₽_-;_-@_-"/>
    <numFmt numFmtId="165" formatCode="000"/>
  </numFmts>
  <fonts count="1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right" vertical="top" wrapText="1"/>
    </xf>
    <xf numFmtId="0" fontId="1" fillId="0" borderId="1" xfId="0" applyFont="1" applyFill="1" applyBorder="1" applyAlignment="1">
      <alignment horizontal="right" vertical="top" wrapText="1"/>
    </xf>
    <xf numFmtId="49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164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right" vertical="center" wrapText="1"/>
    </xf>
    <xf numFmtId="37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left" vertical="top" wrapText="1"/>
    </xf>
    <xf numFmtId="37" fontId="1" fillId="0" borderId="1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wrapText="1"/>
    </xf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4" fillId="0" borderId="0" xfId="0" applyNumberFormat="1" applyFont="1"/>
    <xf numFmtId="0" fontId="4" fillId="0" borderId="0" xfId="0" applyFont="1"/>
    <xf numFmtId="0" fontId="1" fillId="0" borderId="1" xfId="0" applyFont="1" applyFill="1" applyBorder="1" applyAlignment="1">
      <alignment horizontal="center" vertical="top" wrapText="1"/>
    </xf>
    <xf numFmtId="0" fontId="4" fillId="0" borderId="0" xfId="0" applyFont="1"/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3" fillId="0" borderId="3" xfId="0" applyFont="1" applyBorder="1" applyAlignment="1">
      <alignment vertical="center" wrapText="1"/>
    </xf>
    <xf numFmtId="49" fontId="3" fillId="0" borderId="3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1" fillId="2" borderId="3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3" xfId="0" applyNumberFormat="1" applyFont="1" applyFill="1" applyBorder="1" applyAlignment="1">
      <alignment horizontal="right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5" fontId="8" fillId="0" borderId="1" xfId="7" applyNumberFormat="1" applyFont="1" applyFill="1" applyBorder="1" applyAlignment="1" applyProtection="1">
      <alignment vertical="top" wrapText="1"/>
      <protection hidden="1"/>
    </xf>
    <xf numFmtId="165" fontId="8" fillId="0" borderId="4" xfId="7" applyNumberFormat="1" applyFont="1" applyFill="1" applyBorder="1" applyAlignment="1" applyProtection="1">
      <alignment vertical="top" wrapText="1"/>
      <protection hidden="1"/>
    </xf>
    <xf numFmtId="165" fontId="8" fillId="0" borderId="4" xfId="3" applyNumberFormat="1" applyFont="1" applyFill="1" applyBorder="1" applyAlignment="1" applyProtection="1">
      <alignment vertical="top" wrapText="1"/>
      <protection hidden="1"/>
    </xf>
    <xf numFmtId="165" fontId="8" fillId="0" borderId="4" xfId="4" applyNumberFormat="1" applyFont="1" applyFill="1" applyBorder="1" applyAlignment="1" applyProtection="1">
      <alignment vertical="top" wrapText="1"/>
      <protection hidden="1"/>
    </xf>
    <xf numFmtId="165" fontId="8" fillId="0" borderId="4" xfId="5" applyNumberFormat="1" applyFont="1" applyFill="1" applyBorder="1" applyAlignment="1" applyProtection="1">
      <alignment vertical="top" wrapText="1"/>
      <protection hidden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</cellXfs>
  <cellStyles count="11">
    <cellStyle name="Обычный" xfId="0" builtinId="0"/>
    <cellStyle name="Обычный 2" xfId="1"/>
    <cellStyle name="Обычный 2 2" xfId="2"/>
    <cellStyle name="Обычный 2 2 2" xfId="7"/>
    <cellStyle name="Обычный 2 3" xfId="3"/>
    <cellStyle name="Обычный 2 3 2" xfId="8"/>
    <cellStyle name="Обычный 2 4" xfId="4"/>
    <cellStyle name="Обычный 2 4 2" xfId="9"/>
    <cellStyle name="Обычный 2 5" xfId="5"/>
    <cellStyle name="Обычный 2 5 2" xfId="10"/>
    <cellStyle name="Обычный 2 6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60"/>
  <sheetViews>
    <sheetView topLeftCell="A13" zoomScale="85" zoomScaleNormal="85" workbookViewId="0">
      <selection activeCell="F14" sqref="F14"/>
    </sheetView>
  </sheetViews>
  <sheetFormatPr defaultRowHeight="12.75"/>
  <cols>
    <col min="1" max="1" width="27.85546875" style="6" customWidth="1"/>
    <col min="2" max="2" width="23.42578125" style="6" customWidth="1"/>
    <col min="3" max="3" width="11.7109375" style="6" customWidth="1"/>
    <col min="4" max="4" width="15" style="6" customWidth="1"/>
    <col min="5" max="5" width="15.140625" style="6" customWidth="1"/>
    <col min="6" max="6" width="12.28515625" style="6" customWidth="1"/>
    <col min="7" max="7" width="12.7109375" style="6" customWidth="1"/>
    <col min="8" max="16384" width="9.140625" style="6"/>
  </cols>
  <sheetData>
    <row r="2" spans="1:7" ht="65.25" customHeight="1">
      <c r="A2" s="65" t="s">
        <v>107</v>
      </c>
      <c r="B2" s="64"/>
      <c r="C2" s="64"/>
      <c r="D2" s="64"/>
      <c r="E2" s="64"/>
      <c r="F2" s="64"/>
      <c r="G2" s="64"/>
    </row>
    <row r="3" spans="1:7">
      <c r="G3" s="7" t="s">
        <v>44</v>
      </c>
    </row>
    <row r="4" spans="1:7" ht="63.75" customHeight="1">
      <c r="A4" s="1" t="s">
        <v>0</v>
      </c>
      <c r="B4" s="1" t="s">
        <v>1</v>
      </c>
      <c r="C4" s="1" t="s">
        <v>108</v>
      </c>
      <c r="D4" s="1" t="s">
        <v>109</v>
      </c>
      <c r="E4" s="1" t="s">
        <v>110</v>
      </c>
      <c r="F4" s="1" t="s">
        <v>99</v>
      </c>
      <c r="G4" s="1" t="s">
        <v>100</v>
      </c>
    </row>
    <row r="5" spans="1:7" ht="18" customHeight="1">
      <c r="A5" s="23" t="s">
        <v>2</v>
      </c>
      <c r="B5" s="24"/>
      <c r="C5" s="25">
        <f>C7+C24</f>
        <v>4342.7000000000007</v>
      </c>
      <c r="D5" s="67">
        <f>D7+D24</f>
        <v>12160.2</v>
      </c>
      <c r="E5" s="67">
        <f>E7+E24</f>
        <v>4538.3999999999996</v>
      </c>
      <c r="F5" s="67">
        <f>E5/D5*100</f>
        <v>37.321754576404985</v>
      </c>
      <c r="G5" s="67">
        <f t="shared" ref="G5:G32" si="0">E5/C5*100</f>
        <v>104.50641306099888</v>
      </c>
    </row>
    <row r="6" spans="1:7" ht="15" customHeight="1">
      <c r="A6" s="21" t="s">
        <v>3</v>
      </c>
      <c r="B6" s="20"/>
      <c r="C6" s="17"/>
      <c r="D6" s="68"/>
      <c r="E6" s="68"/>
      <c r="F6" s="68"/>
      <c r="G6" s="68"/>
    </row>
    <row r="7" spans="1:7" ht="15" customHeight="1">
      <c r="A7" s="18" t="s">
        <v>46</v>
      </c>
      <c r="B7" s="19">
        <v>1E+16</v>
      </c>
      <c r="C7" s="42">
        <v>3109.8</v>
      </c>
      <c r="D7" s="66">
        <v>9286.4</v>
      </c>
      <c r="E7" s="66">
        <v>3372.7</v>
      </c>
      <c r="F7" s="68">
        <f t="shared" ref="F7:F32" si="1">E7/D7*100</f>
        <v>36.318702618883528</v>
      </c>
      <c r="G7" s="68">
        <f t="shared" si="0"/>
        <v>108.45391986622931</v>
      </c>
    </row>
    <row r="8" spans="1:7" ht="15" customHeight="1">
      <c r="A8" s="18" t="s">
        <v>47</v>
      </c>
      <c r="B8" s="19">
        <v>1.01E+16</v>
      </c>
      <c r="C8" s="42">
        <v>1009.1</v>
      </c>
      <c r="D8" s="66">
        <v>2504.5</v>
      </c>
      <c r="E8" s="66">
        <v>1185.5</v>
      </c>
      <c r="F8" s="68">
        <f t="shared" si="1"/>
        <v>47.334797364743466</v>
      </c>
      <c r="G8" s="68">
        <f t="shared" si="0"/>
        <v>117.48092359528293</v>
      </c>
    </row>
    <row r="9" spans="1:7" ht="15" customHeight="1">
      <c r="A9" s="18" t="s">
        <v>48</v>
      </c>
      <c r="B9" s="15" t="s">
        <v>49</v>
      </c>
      <c r="C9" s="42">
        <v>1009.1</v>
      </c>
      <c r="D9" s="66">
        <v>2504.5</v>
      </c>
      <c r="E9" s="66">
        <v>1185.5</v>
      </c>
      <c r="F9" s="68">
        <f t="shared" si="1"/>
        <v>47.334797364743466</v>
      </c>
      <c r="G9" s="68">
        <f t="shared" si="0"/>
        <v>117.48092359528293</v>
      </c>
    </row>
    <row r="10" spans="1:7" ht="51.75" customHeight="1">
      <c r="A10" s="18" t="s">
        <v>50</v>
      </c>
      <c r="B10" s="19">
        <v>1.03E+16</v>
      </c>
      <c r="C10" s="42">
        <v>623.6</v>
      </c>
      <c r="D10" s="66">
        <v>1324.8</v>
      </c>
      <c r="E10" s="66">
        <v>550.70000000000005</v>
      </c>
      <c r="F10" s="68">
        <f t="shared" si="1"/>
        <v>41.568538647343004</v>
      </c>
      <c r="G10" s="68">
        <f t="shared" si="0"/>
        <v>88.309813983322655</v>
      </c>
    </row>
    <row r="11" spans="1:7" ht="20.25" customHeight="1">
      <c r="A11" s="18" t="s">
        <v>51</v>
      </c>
      <c r="B11" s="19">
        <v>1.05E+16</v>
      </c>
      <c r="C11" s="42">
        <v>556.79999999999995</v>
      </c>
      <c r="D11" s="66">
        <v>554.1</v>
      </c>
      <c r="E11" s="66">
        <v>386.6</v>
      </c>
      <c r="F11" s="68">
        <f t="shared" si="1"/>
        <v>69.770799494676055</v>
      </c>
      <c r="G11" s="68">
        <f t="shared" si="0"/>
        <v>69.43247126436782</v>
      </c>
    </row>
    <row r="12" spans="1:7" ht="24.75" customHeight="1">
      <c r="A12" s="18" t="s">
        <v>52</v>
      </c>
      <c r="B12" s="15" t="s">
        <v>53</v>
      </c>
      <c r="C12" s="42">
        <v>556.79999999999995</v>
      </c>
      <c r="D12" s="68">
        <v>554.1</v>
      </c>
      <c r="E12" s="66">
        <v>386.6</v>
      </c>
      <c r="F12" s="68">
        <f t="shared" si="1"/>
        <v>69.770799494676055</v>
      </c>
      <c r="G12" s="68">
        <f t="shared" si="0"/>
        <v>69.43247126436782</v>
      </c>
    </row>
    <row r="13" spans="1:7" ht="14.25" customHeight="1">
      <c r="A13" s="18" t="s">
        <v>54</v>
      </c>
      <c r="B13" s="19">
        <v>1.06E+16</v>
      </c>
      <c r="C13" s="42">
        <v>863.9</v>
      </c>
      <c r="D13" s="66">
        <v>4649</v>
      </c>
      <c r="E13" s="66">
        <v>1142.2</v>
      </c>
      <c r="F13" s="68">
        <f t="shared" si="1"/>
        <v>24.568724456872445</v>
      </c>
      <c r="G13" s="68">
        <f t="shared" si="0"/>
        <v>132.21437666396574</v>
      </c>
    </row>
    <row r="14" spans="1:7" ht="27.75" customHeight="1">
      <c r="A14" s="18" t="s">
        <v>55</v>
      </c>
      <c r="B14" s="15" t="s">
        <v>56</v>
      </c>
      <c r="C14" s="42">
        <v>63.3</v>
      </c>
      <c r="D14" s="68">
        <v>728</v>
      </c>
      <c r="E14" s="66">
        <v>50.7</v>
      </c>
      <c r="F14" s="68">
        <f t="shared" si="1"/>
        <v>6.9642857142857144</v>
      </c>
      <c r="G14" s="68">
        <f t="shared" si="0"/>
        <v>80.09478672985783</v>
      </c>
    </row>
    <row r="15" spans="1:7" ht="12.75" customHeight="1">
      <c r="A15" s="18" t="s">
        <v>57</v>
      </c>
      <c r="B15" s="15" t="s">
        <v>58</v>
      </c>
      <c r="C15" s="42">
        <v>800.5</v>
      </c>
      <c r="D15" s="66">
        <v>3921</v>
      </c>
      <c r="E15" s="66">
        <v>1091.5</v>
      </c>
      <c r="F15" s="68">
        <f t="shared" si="1"/>
        <v>27.83728640652895</v>
      </c>
      <c r="G15" s="68">
        <f t="shared" si="0"/>
        <v>136.35227982510932</v>
      </c>
    </row>
    <row r="16" spans="1:7" ht="12.75" customHeight="1">
      <c r="A16" s="18" t="s">
        <v>59</v>
      </c>
      <c r="B16" s="19">
        <v>1.08E+16</v>
      </c>
      <c r="C16" s="42">
        <v>1.4</v>
      </c>
      <c r="D16" s="66">
        <v>1</v>
      </c>
      <c r="E16" s="66">
        <v>1</v>
      </c>
      <c r="F16" s="68">
        <f t="shared" si="1"/>
        <v>100</v>
      </c>
      <c r="G16" s="68">
        <f t="shared" si="0"/>
        <v>71.428571428571431</v>
      </c>
    </row>
    <row r="17" spans="1:8" ht="54.75" customHeight="1">
      <c r="A17" s="18" t="s">
        <v>60</v>
      </c>
      <c r="B17" s="19">
        <v>1.11E+16</v>
      </c>
      <c r="C17" s="42">
        <v>52.4</v>
      </c>
      <c r="D17" s="66">
        <v>153</v>
      </c>
      <c r="E17" s="66">
        <v>105.2</v>
      </c>
      <c r="F17" s="68">
        <f t="shared" si="1"/>
        <v>68.75816993464052</v>
      </c>
      <c r="G17" s="68">
        <f t="shared" si="0"/>
        <v>200.76335877862596</v>
      </c>
      <c r="H17" s="39"/>
    </row>
    <row r="18" spans="1:8" ht="27.75" customHeight="1">
      <c r="A18" s="18" t="s">
        <v>61</v>
      </c>
      <c r="B18" s="15" t="s">
        <v>62</v>
      </c>
      <c r="C18" s="42">
        <v>25.2</v>
      </c>
      <c r="D18" s="66">
        <v>100</v>
      </c>
      <c r="E18" s="66">
        <v>78</v>
      </c>
      <c r="F18" s="68">
        <f t="shared" si="1"/>
        <v>78</v>
      </c>
      <c r="G18" s="68">
        <f t="shared" si="0"/>
        <v>309.52380952380952</v>
      </c>
      <c r="H18" s="39"/>
    </row>
    <row r="19" spans="1:8" ht="27.75" customHeight="1">
      <c r="A19" s="18" t="s">
        <v>90</v>
      </c>
      <c r="B19" s="15" t="s">
        <v>91</v>
      </c>
      <c r="C19" s="42">
        <v>0</v>
      </c>
      <c r="D19" s="66">
        <v>3</v>
      </c>
      <c r="E19" s="66">
        <v>0</v>
      </c>
      <c r="F19" s="68">
        <f t="shared" si="1"/>
        <v>0</v>
      </c>
      <c r="G19" s="68">
        <v>0</v>
      </c>
      <c r="H19" s="39"/>
    </row>
    <row r="20" spans="1:8" ht="138.75" customHeight="1">
      <c r="A20" s="18" t="s">
        <v>63</v>
      </c>
      <c r="B20" s="15" t="s">
        <v>64</v>
      </c>
      <c r="C20" s="42">
        <v>27.2</v>
      </c>
      <c r="D20" s="66">
        <v>50</v>
      </c>
      <c r="E20" s="66">
        <v>27.2</v>
      </c>
      <c r="F20" s="68">
        <f t="shared" si="1"/>
        <v>54.400000000000006</v>
      </c>
      <c r="G20" s="68">
        <f t="shared" si="0"/>
        <v>100</v>
      </c>
      <c r="H20" s="39"/>
    </row>
    <row r="21" spans="1:8" ht="30" customHeight="1">
      <c r="A21" s="18" t="s">
        <v>65</v>
      </c>
      <c r="B21" s="15" t="s">
        <v>66</v>
      </c>
      <c r="C21" s="42">
        <v>2.6</v>
      </c>
      <c r="D21" s="68">
        <v>98.5</v>
      </c>
      <c r="E21" s="68">
        <v>0</v>
      </c>
      <c r="F21" s="68">
        <f t="shared" si="1"/>
        <v>0</v>
      </c>
      <c r="G21" s="68">
        <f t="shared" si="0"/>
        <v>0</v>
      </c>
      <c r="H21" s="39"/>
    </row>
    <row r="22" spans="1:8" ht="28.5" customHeight="1">
      <c r="A22" s="18" t="s">
        <v>67</v>
      </c>
      <c r="B22" s="15" t="s">
        <v>68</v>
      </c>
      <c r="C22" s="32">
        <v>0</v>
      </c>
      <c r="D22" s="68">
        <v>1.5</v>
      </c>
      <c r="E22" s="68">
        <v>1.5</v>
      </c>
      <c r="F22" s="68">
        <f t="shared" si="1"/>
        <v>100</v>
      </c>
      <c r="G22" s="68">
        <v>0</v>
      </c>
      <c r="H22" s="39"/>
    </row>
    <row r="23" spans="1:8" ht="18" customHeight="1">
      <c r="A23" s="18" t="s">
        <v>94</v>
      </c>
      <c r="B23" s="15" t="s">
        <v>95</v>
      </c>
      <c r="C23" s="32">
        <v>0</v>
      </c>
      <c r="D23" s="68">
        <v>0</v>
      </c>
      <c r="E23" s="68">
        <v>0</v>
      </c>
      <c r="F23" s="68">
        <v>0</v>
      </c>
      <c r="G23" s="68">
        <v>0</v>
      </c>
      <c r="H23" s="39"/>
    </row>
    <row r="24" spans="1:8" ht="41.25" customHeight="1">
      <c r="A24" s="18" t="s">
        <v>69</v>
      </c>
      <c r="B24" s="15" t="s">
        <v>70</v>
      </c>
      <c r="C24" s="44">
        <v>1232.9000000000001</v>
      </c>
      <c r="D24" s="68">
        <v>2873.8</v>
      </c>
      <c r="E24" s="68">
        <v>1165.7</v>
      </c>
      <c r="F24" s="68">
        <f t="shared" si="1"/>
        <v>40.563017607349153</v>
      </c>
      <c r="G24" s="68">
        <f t="shared" si="0"/>
        <v>94.549436288425653</v>
      </c>
      <c r="H24" s="39"/>
    </row>
    <row r="25" spans="1:8" ht="54" customHeight="1">
      <c r="A25" s="18" t="s">
        <v>71</v>
      </c>
      <c r="B25" s="15" t="s">
        <v>72</v>
      </c>
      <c r="C25" s="44">
        <v>129.5</v>
      </c>
      <c r="D25" s="68">
        <v>273.7</v>
      </c>
      <c r="E25" s="68">
        <v>136.5</v>
      </c>
      <c r="F25" s="68">
        <f t="shared" si="1"/>
        <v>49.872122762148344</v>
      </c>
      <c r="G25" s="68">
        <f t="shared" si="0"/>
        <v>105.40540540540539</v>
      </c>
      <c r="H25" s="39"/>
    </row>
    <row r="26" spans="1:8" ht="117" hidden="1" customHeight="1">
      <c r="A26" s="18" t="s">
        <v>73</v>
      </c>
      <c r="B26" s="15" t="s">
        <v>74</v>
      </c>
      <c r="C26" s="44">
        <v>129.5</v>
      </c>
      <c r="D26" s="68"/>
      <c r="E26" s="68"/>
      <c r="F26" s="68" t="e">
        <f t="shared" si="1"/>
        <v>#DIV/0!</v>
      </c>
      <c r="G26" s="68">
        <f t="shared" si="0"/>
        <v>0</v>
      </c>
      <c r="H26" s="39"/>
    </row>
    <row r="27" spans="1:8" ht="54.75" customHeight="1">
      <c r="A27" s="18" t="s">
        <v>73</v>
      </c>
      <c r="B27" s="15" t="s">
        <v>74</v>
      </c>
      <c r="C27" s="43">
        <v>129.5</v>
      </c>
      <c r="D27" s="66">
        <v>273.7</v>
      </c>
      <c r="E27" s="66">
        <v>136.5</v>
      </c>
      <c r="F27" s="68">
        <f t="shared" si="1"/>
        <v>49.872122762148344</v>
      </c>
      <c r="G27" s="68">
        <f t="shared" si="0"/>
        <v>105.40540540540539</v>
      </c>
      <c r="H27" s="39"/>
    </row>
    <row r="28" spans="1:8" ht="52.5" customHeight="1">
      <c r="A28" s="40" t="s">
        <v>105</v>
      </c>
      <c r="B28" s="41" t="s">
        <v>106</v>
      </c>
      <c r="C28" s="32">
        <v>0</v>
      </c>
      <c r="D28" s="69">
        <v>50</v>
      </c>
      <c r="E28" s="68">
        <v>50</v>
      </c>
      <c r="F28" s="68">
        <f t="shared" si="1"/>
        <v>100</v>
      </c>
      <c r="G28" s="68">
        <v>0</v>
      </c>
      <c r="H28" s="39"/>
    </row>
    <row r="29" spans="1:8" ht="63.75" customHeight="1">
      <c r="A29" s="18" t="s">
        <v>75</v>
      </c>
      <c r="B29" s="15" t="s">
        <v>76</v>
      </c>
      <c r="C29" s="45">
        <v>82.4</v>
      </c>
      <c r="D29" s="68">
        <v>202.5</v>
      </c>
      <c r="E29" s="68">
        <v>100.8</v>
      </c>
      <c r="F29" s="68">
        <f t="shared" si="1"/>
        <v>49.777777777777779</v>
      </c>
      <c r="G29" s="68">
        <f t="shared" si="0"/>
        <v>122.33009708737863</v>
      </c>
      <c r="H29" s="39"/>
    </row>
    <row r="30" spans="1:8" ht="18.75" customHeight="1">
      <c r="A30" s="18" t="s">
        <v>77</v>
      </c>
      <c r="B30" s="15" t="s">
        <v>78</v>
      </c>
      <c r="C30" s="45">
        <v>1021</v>
      </c>
      <c r="D30" s="68">
        <v>2347.6</v>
      </c>
      <c r="E30" s="68">
        <v>878.4</v>
      </c>
      <c r="F30" s="68">
        <f t="shared" si="1"/>
        <v>37.416936445731814</v>
      </c>
      <c r="G30" s="68">
        <f t="shared" si="0"/>
        <v>86.033300685602342</v>
      </c>
      <c r="H30" s="39"/>
    </row>
    <row r="31" spans="1:8" ht="39.75" customHeight="1">
      <c r="A31" s="18" t="s">
        <v>79</v>
      </c>
      <c r="B31" s="15" t="s">
        <v>80</v>
      </c>
      <c r="C31" s="45">
        <v>1021</v>
      </c>
      <c r="D31" s="68">
        <v>2347.6</v>
      </c>
      <c r="E31" s="68">
        <v>878.4</v>
      </c>
      <c r="F31" s="68">
        <f t="shared" si="1"/>
        <v>37.416936445731814</v>
      </c>
      <c r="G31" s="68">
        <f t="shared" si="0"/>
        <v>86.033300685602342</v>
      </c>
      <c r="H31" s="39"/>
    </row>
    <row r="32" spans="1:8" ht="27" customHeight="1">
      <c r="A32" s="29" t="s">
        <v>96</v>
      </c>
      <c r="B32" s="30" t="s">
        <v>97</v>
      </c>
      <c r="C32" s="31">
        <v>0</v>
      </c>
      <c r="D32" s="69">
        <v>0</v>
      </c>
      <c r="E32" s="69">
        <v>0</v>
      </c>
      <c r="F32" s="68">
        <v>0</v>
      </c>
      <c r="G32" s="68">
        <v>0</v>
      </c>
      <c r="H32" s="39"/>
    </row>
    <row r="33" spans="1:8" ht="21" customHeight="1">
      <c r="A33" s="26" t="s">
        <v>4</v>
      </c>
      <c r="B33" s="27"/>
      <c r="C33" s="22">
        <f>C35+C39+C41+C44+C47+C49</f>
        <v>3848.6</v>
      </c>
      <c r="D33" s="51">
        <f>D35+D39+D41+D44+D47+D49</f>
        <v>12714.9</v>
      </c>
      <c r="E33" s="51">
        <f>E35+E39+E41+E44+E47+E49</f>
        <v>4303.7000000000007</v>
      </c>
      <c r="F33" s="51">
        <f>E33/D33*100</f>
        <v>33.847690504840784</v>
      </c>
      <c r="G33" s="52">
        <f t="shared" ref="G33:G48" si="2">E33/C33*100</f>
        <v>111.82507924959728</v>
      </c>
    </row>
    <row r="34" spans="1:8">
      <c r="A34" s="2" t="s">
        <v>3</v>
      </c>
      <c r="B34" s="11"/>
      <c r="C34" s="28"/>
      <c r="D34" s="52"/>
      <c r="E34" s="52"/>
      <c r="F34" s="51"/>
      <c r="G34" s="52"/>
    </row>
    <row r="35" spans="1:8" ht="18.75" customHeight="1">
      <c r="A35" s="2" t="s">
        <v>5</v>
      </c>
      <c r="B35" s="12" t="s">
        <v>6</v>
      </c>
      <c r="C35" s="45">
        <v>1549.8</v>
      </c>
      <c r="D35" s="53">
        <v>3908.3</v>
      </c>
      <c r="E35" s="53">
        <v>1807.5</v>
      </c>
      <c r="F35" s="54">
        <f t="shared" ref="F35:F50" si="3">E35/D35*100</f>
        <v>46.247729191720182</v>
      </c>
      <c r="G35" s="53">
        <f t="shared" si="2"/>
        <v>116.62795199380565</v>
      </c>
      <c r="H35" s="39"/>
    </row>
    <row r="36" spans="1:8" ht="53.25" customHeight="1">
      <c r="A36" s="2" t="s">
        <v>7</v>
      </c>
      <c r="B36" s="13" t="s">
        <v>8</v>
      </c>
      <c r="C36" s="45">
        <v>1545</v>
      </c>
      <c r="D36" s="55">
        <v>3889</v>
      </c>
      <c r="E36" s="53">
        <v>1802.6</v>
      </c>
      <c r="F36" s="54">
        <f t="shared" si="3"/>
        <v>46.351247107225504</v>
      </c>
      <c r="G36" s="53">
        <f t="shared" si="2"/>
        <v>116.67313915857605</v>
      </c>
      <c r="H36" s="39"/>
    </row>
    <row r="37" spans="1:8">
      <c r="A37" s="2" t="s">
        <v>9</v>
      </c>
      <c r="B37" s="12" t="s">
        <v>10</v>
      </c>
      <c r="C37" s="45">
        <v>0</v>
      </c>
      <c r="D37" s="55">
        <v>5</v>
      </c>
      <c r="E37" s="53">
        <v>0</v>
      </c>
      <c r="F37" s="54">
        <f t="shared" si="3"/>
        <v>0</v>
      </c>
      <c r="G37" s="53">
        <v>0</v>
      </c>
      <c r="H37" s="39"/>
    </row>
    <row r="38" spans="1:8" ht="31.5" customHeight="1">
      <c r="A38" s="2" t="s">
        <v>11</v>
      </c>
      <c r="B38" s="12" t="s">
        <v>12</v>
      </c>
      <c r="C38" s="45">
        <v>4.8</v>
      </c>
      <c r="D38" s="53">
        <v>14.3</v>
      </c>
      <c r="E38" s="53">
        <v>4.9000000000000004</v>
      </c>
      <c r="F38" s="54">
        <f t="shared" si="3"/>
        <v>34.265734265734267</v>
      </c>
      <c r="G38" s="53">
        <f t="shared" si="2"/>
        <v>102.08333333333334</v>
      </c>
      <c r="H38" s="39"/>
    </row>
    <row r="39" spans="1:8" ht="17.25" customHeight="1">
      <c r="A39" s="2" t="s">
        <v>13</v>
      </c>
      <c r="B39" s="12" t="s">
        <v>14</v>
      </c>
      <c r="C39" s="45">
        <v>82.4</v>
      </c>
      <c r="D39" s="53">
        <v>202.5</v>
      </c>
      <c r="E39" s="53">
        <v>100.8</v>
      </c>
      <c r="F39" s="54">
        <f t="shared" si="3"/>
        <v>49.777777777777779</v>
      </c>
      <c r="G39" s="53">
        <f t="shared" si="2"/>
        <v>122.33009708737863</v>
      </c>
      <c r="H39" s="39"/>
    </row>
    <row r="40" spans="1:8" ht="25.5">
      <c r="A40" s="2" t="s">
        <v>15</v>
      </c>
      <c r="B40" s="12" t="s">
        <v>16</v>
      </c>
      <c r="C40" s="45">
        <v>82.4</v>
      </c>
      <c r="D40" s="53">
        <v>202.5</v>
      </c>
      <c r="E40" s="53">
        <v>100.8</v>
      </c>
      <c r="F40" s="54">
        <f t="shared" si="3"/>
        <v>49.777777777777779</v>
      </c>
      <c r="G40" s="53">
        <f t="shared" si="2"/>
        <v>122.33009708737863</v>
      </c>
      <c r="H40" s="39"/>
    </row>
    <row r="41" spans="1:8" ht="15.75" customHeight="1">
      <c r="A41" s="2" t="s">
        <v>17</v>
      </c>
      <c r="B41" s="12" t="s">
        <v>18</v>
      </c>
      <c r="C41" s="45">
        <v>441.1</v>
      </c>
      <c r="D41" s="53">
        <v>3068.5</v>
      </c>
      <c r="E41" s="53">
        <v>223</v>
      </c>
      <c r="F41" s="54">
        <f t="shared" si="3"/>
        <v>7.2673944924230085</v>
      </c>
      <c r="G41" s="53">
        <f t="shared" si="2"/>
        <v>50.555429607798686</v>
      </c>
      <c r="H41" s="39"/>
    </row>
    <row r="42" spans="1:8" ht="27" customHeight="1">
      <c r="A42" s="2" t="s">
        <v>19</v>
      </c>
      <c r="B42" s="12" t="s">
        <v>20</v>
      </c>
      <c r="C42" s="45">
        <v>441.1</v>
      </c>
      <c r="D42" s="53">
        <v>2997.5</v>
      </c>
      <c r="E42" s="53">
        <v>188.5</v>
      </c>
      <c r="F42" s="54">
        <f t="shared" si="3"/>
        <v>6.2885738115095915</v>
      </c>
      <c r="G42" s="53">
        <f t="shared" si="2"/>
        <v>42.734073906143728</v>
      </c>
      <c r="H42" s="39"/>
    </row>
    <row r="43" spans="1:8" ht="27.75" customHeight="1">
      <c r="A43" s="2" t="s">
        <v>21</v>
      </c>
      <c r="B43" s="12" t="s">
        <v>22</v>
      </c>
      <c r="C43" s="45">
        <v>0</v>
      </c>
      <c r="D43" s="53">
        <v>71</v>
      </c>
      <c r="E43" s="53">
        <v>34.5</v>
      </c>
      <c r="F43" s="54">
        <f t="shared" si="3"/>
        <v>48.591549295774648</v>
      </c>
      <c r="G43" s="53">
        <v>0</v>
      </c>
      <c r="H43" s="39"/>
    </row>
    <row r="44" spans="1:8" ht="27.75" customHeight="1">
      <c r="A44" s="2" t="s">
        <v>23</v>
      </c>
      <c r="B44" s="12" t="s">
        <v>24</v>
      </c>
      <c r="C44" s="45">
        <v>372.7</v>
      </c>
      <c r="D44" s="53">
        <v>2042.5</v>
      </c>
      <c r="E44" s="53">
        <v>602.79999999999995</v>
      </c>
      <c r="F44" s="54">
        <f t="shared" si="3"/>
        <v>29.512851897184824</v>
      </c>
      <c r="G44" s="53">
        <f t="shared" si="2"/>
        <v>161.73866380466865</v>
      </c>
      <c r="H44" s="39"/>
    </row>
    <row r="45" spans="1:8">
      <c r="A45" s="2" t="s">
        <v>25</v>
      </c>
      <c r="B45" s="12" t="s">
        <v>26</v>
      </c>
      <c r="C45" s="45">
        <v>0</v>
      </c>
      <c r="D45" s="53">
        <v>6.7</v>
      </c>
      <c r="E45" s="53">
        <v>5.8</v>
      </c>
      <c r="F45" s="54">
        <f t="shared" si="3"/>
        <v>86.567164179104466</v>
      </c>
      <c r="G45" s="53">
        <v>0</v>
      </c>
      <c r="H45" s="39"/>
    </row>
    <row r="46" spans="1:8">
      <c r="A46" s="2" t="s">
        <v>27</v>
      </c>
      <c r="B46" s="12" t="s">
        <v>28</v>
      </c>
      <c r="C46" s="45">
        <v>372.7</v>
      </c>
      <c r="D46" s="53">
        <v>2035.8</v>
      </c>
      <c r="E46" s="53">
        <v>597</v>
      </c>
      <c r="F46" s="54">
        <f t="shared" si="3"/>
        <v>29.32508104921898</v>
      </c>
      <c r="G46" s="53">
        <f t="shared" si="2"/>
        <v>160.18245237456398</v>
      </c>
      <c r="H46" s="39"/>
    </row>
    <row r="47" spans="1:8">
      <c r="A47" s="2" t="s">
        <v>98</v>
      </c>
      <c r="B47" s="12" t="s">
        <v>29</v>
      </c>
      <c r="C47" s="45">
        <v>1402.5</v>
      </c>
      <c r="D47" s="53">
        <v>3492.5</v>
      </c>
      <c r="E47" s="53">
        <v>1569.3</v>
      </c>
      <c r="F47" s="54">
        <f t="shared" si="3"/>
        <v>44.933428775948457</v>
      </c>
      <c r="G47" s="53">
        <f t="shared" si="2"/>
        <v>111.89304812834224</v>
      </c>
      <c r="H47" s="39"/>
    </row>
    <row r="48" spans="1:8">
      <c r="A48" s="2" t="s">
        <v>30</v>
      </c>
      <c r="B48" s="12" t="s">
        <v>31</v>
      </c>
      <c r="C48" s="45">
        <v>1402.5</v>
      </c>
      <c r="D48" s="53">
        <v>3492.5</v>
      </c>
      <c r="E48" s="53">
        <v>1569.3</v>
      </c>
      <c r="F48" s="54">
        <f t="shared" si="3"/>
        <v>44.933428775948457</v>
      </c>
      <c r="G48" s="53">
        <f t="shared" si="2"/>
        <v>111.89304812834224</v>
      </c>
      <c r="H48" s="39"/>
    </row>
    <row r="49" spans="1:8">
      <c r="A49" s="2" t="s">
        <v>85</v>
      </c>
      <c r="B49" s="12" t="s">
        <v>87</v>
      </c>
      <c r="C49" s="45">
        <v>0.1</v>
      </c>
      <c r="D49" s="53">
        <v>0.6</v>
      </c>
      <c r="E49" s="53">
        <v>0.3</v>
      </c>
      <c r="F49" s="54">
        <f t="shared" si="3"/>
        <v>50</v>
      </c>
      <c r="G49" s="53" t="s">
        <v>113</v>
      </c>
      <c r="H49" s="39"/>
    </row>
    <row r="50" spans="1:8">
      <c r="A50" s="2" t="s">
        <v>86</v>
      </c>
      <c r="B50" s="12" t="s">
        <v>88</v>
      </c>
      <c r="C50" s="45">
        <v>0.1</v>
      </c>
      <c r="D50" s="53">
        <v>0.6</v>
      </c>
      <c r="E50" s="53">
        <v>0.3</v>
      </c>
      <c r="F50" s="54">
        <f t="shared" si="3"/>
        <v>50</v>
      </c>
      <c r="G50" s="53" t="s">
        <v>113</v>
      </c>
      <c r="H50" s="39"/>
    </row>
    <row r="51" spans="1:8" ht="25.5">
      <c r="A51" s="8" t="s">
        <v>32</v>
      </c>
      <c r="B51" s="10"/>
      <c r="C51" s="46">
        <v>494.09999999999991</v>
      </c>
      <c r="D51" s="68">
        <f>D5-D33</f>
        <v>-554.69999999999891</v>
      </c>
      <c r="E51" s="68">
        <f>E5-E33</f>
        <v>234.69999999999891</v>
      </c>
      <c r="F51" s="68"/>
      <c r="G51" s="68"/>
    </row>
    <row r="52" spans="1:8" ht="25.5">
      <c r="A52" s="9" t="s">
        <v>33</v>
      </c>
      <c r="B52" s="14"/>
      <c r="C52" s="25">
        <f>C54</f>
        <v>-494.09999999999991</v>
      </c>
      <c r="D52" s="56">
        <f t="shared" ref="D52:E52" si="4">D54</f>
        <v>554.69999999999891</v>
      </c>
      <c r="E52" s="56">
        <f t="shared" si="4"/>
        <v>-234.69999999999982</v>
      </c>
      <c r="F52" s="56"/>
      <c r="G52" s="56"/>
    </row>
    <row r="53" spans="1:8">
      <c r="A53" s="2" t="s">
        <v>3</v>
      </c>
      <c r="B53" s="10"/>
      <c r="C53" s="46"/>
      <c r="D53" s="53"/>
      <c r="E53" s="53"/>
      <c r="F53" s="53"/>
      <c r="G53" s="53"/>
    </row>
    <row r="54" spans="1:8" ht="25.5">
      <c r="A54" s="2" t="s">
        <v>34</v>
      </c>
      <c r="B54" s="10" t="s">
        <v>35</v>
      </c>
      <c r="C54" s="46">
        <f>C55+C56</f>
        <v>-494.09999999999991</v>
      </c>
      <c r="D54" s="53">
        <f t="shared" ref="D54:E54" si="5">D55+D56</f>
        <v>554.69999999999891</v>
      </c>
      <c r="E54" s="53">
        <f t="shared" si="5"/>
        <v>-234.69999999999982</v>
      </c>
      <c r="F54" s="53"/>
      <c r="G54" s="53"/>
    </row>
    <row r="55" spans="1:8" ht="25.5">
      <c r="A55" s="2" t="s">
        <v>36</v>
      </c>
      <c r="B55" s="10" t="s">
        <v>37</v>
      </c>
      <c r="C55" s="46">
        <v>-4373.5</v>
      </c>
      <c r="D55" s="53">
        <v>-12160.2</v>
      </c>
      <c r="E55" s="53">
        <v>-4601.5</v>
      </c>
      <c r="F55" s="53"/>
      <c r="G55" s="53"/>
    </row>
    <row r="56" spans="1:8" ht="29.25" customHeight="1">
      <c r="A56" s="2" t="s">
        <v>38</v>
      </c>
      <c r="B56" s="10" t="s">
        <v>39</v>
      </c>
      <c r="C56" s="46">
        <v>3879.4</v>
      </c>
      <c r="D56" s="53">
        <v>12714.9</v>
      </c>
      <c r="E56" s="53">
        <v>4366.8</v>
      </c>
      <c r="F56" s="53"/>
      <c r="G56" s="53"/>
    </row>
    <row r="60" spans="1:8" ht="14.25">
      <c r="A60" s="64" t="s">
        <v>84</v>
      </c>
      <c r="B60" s="64"/>
      <c r="C60" s="64"/>
      <c r="D60" s="64"/>
      <c r="E60" s="64"/>
      <c r="F60" s="64"/>
      <c r="G60" s="64"/>
    </row>
  </sheetData>
  <mergeCells count="2">
    <mergeCell ref="A60:G60"/>
    <mergeCell ref="A2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G10"/>
  <sheetViews>
    <sheetView workbookViewId="0">
      <selection activeCell="B6" sqref="B6"/>
    </sheetView>
  </sheetViews>
  <sheetFormatPr defaultRowHeight="15"/>
  <cols>
    <col min="1" max="1" width="22.28515625" style="4" customWidth="1"/>
    <col min="2" max="2" width="15.7109375" style="4" customWidth="1"/>
    <col min="3" max="3" width="10.42578125" style="4" customWidth="1"/>
    <col min="4" max="4" width="14.140625" style="4" customWidth="1"/>
    <col min="5" max="5" width="14.42578125" style="4" customWidth="1"/>
    <col min="6" max="6" width="11.7109375" style="4" customWidth="1"/>
    <col min="7" max="7" width="12.28515625" style="4" customWidth="1"/>
    <col min="8" max="16384" width="9.140625" style="4"/>
  </cols>
  <sheetData>
    <row r="2" spans="1:7" ht="96" customHeight="1">
      <c r="A2" s="65" t="s">
        <v>111</v>
      </c>
      <c r="B2" s="64"/>
      <c r="C2" s="64"/>
      <c r="D2" s="64"/>
      <c r="E2" s="64"/>
      <c r="F2" s="64"/>
      <c r="G2" s="64"/>
    </row>
    <row r="3" spans="1:7">
      <c r="G3" s="5"/>
    </row>
    <row r="4" spans="1:7" ht="70.5" customHeight="1">
      <c r="A4" s="1" t="s">
        <v>40</v>
      </c>
      <c r="B4" s="1" t="s">
        <v>41</v>
      </c>
      <c r="C4" s="47" t="s">
        <v>108</v>
      </c>
      <c r="D4" s="47" t="s">
        <v>109</v>
      </c>
      <c r="E4" s="47" t="s">
        <v>112</v>
      </c>
      <c r="F4" s="35" t="s">
        <v>101</v>
      </c>
      <c r="G4" s="35" t="s">
        <v>100</v>
      </c>
    </row>
    <row r="5" spans="1:7" ht="44.25" customHeight="1">
      <c r="A5" s="8" t="s">
        <v>42</v>
      </c>
      <c r="B5" s="50">
        <v>8</v>
      </c>
      <c r="C5" s="49">
        <v>716.3</v>
      </c>
      <c r="D5" s="49">
        <v>1450.2</v>
      </c>
      <c r="E5" s="49">
        <v>959.1</v>
      </c>
      <c r="F5" s="49">
        <f>E5/D5*100</f>
        <v>66.135705419942084</v>
      </c>
      <c r="G5" s="49">
        <f>E5/C5*100</f>
        <v>133.89641211782774</v>
      </c>
    </row>
    <row r="6" spans="1:7" ht="42.75" customHeight="1">
      <c r="A6" s="2" t="s">
        <v>43</v>
      </c>
      <c r="B6" s="50">
        <v>5.3</v>
      </c>
      <c r="C6" s="48">
        <v>686</v>
      </c>
      <c r="D6" s="49">
        <v>2009.3</v>
      </c>
      <c r="E6" s="49">
        <v>847.7</v>
      </c>
      <c r="F6" s="49">
        <f>E6/D6*100</f>
        <v>42.188821977803222</v>
      </c>
      <c r="G6" s="49">
        <f>E6/C6*100</f>
        <v>123.57142857142858</v>
      </c>
    </row>
    <row r="10" spans="1:7">
      <c r="A10" s="64" t="s">
        <v>45</v>
      </c>
      <c r="B10" s="64"/>
      <c r="C10" s="64"/>
      <c r="D10" s="64"/>
      <c r="E10" s="64"/>
      <c r="F10" s="64"/>
      <c r="G10" s="64"/>
    </row>
  </sheetData>
  <mergeCells count="2">
    <mergeCell ref="A2:G2"/>
    <mergeCell ref="A10:G10"/>
  </mergeCells>
  <pageMargins left="0.7" right="0.7" top="0.75" bottom="0.75" header="0.3" footer="0.3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15"/>
  <sheetViews>
    <sheetView tabSelected="1" topLeftCell="A4" workbookViewId="0">
      <selection activeCell="E9" sqref="E9"/>
    </sheetView>
  </sheetViews>
  <sheetFormatPr defaultRowHeight="15"/>
  <cols>
    <col min="1" max="1" width="36.42578125" style="4" customWidth="1"/>
    <col min="2" max="2" width="16.85546875" style="4" customWidth="1"/>
    <col min="3" max="3" width="17.42578125" style="4" customWidth="1"/>
    <col min="4" max="4" width="14.5703125" style="4" customWidth="1"/>
    <col min="5" max="5" width="14.28515625" style="4" customWidth="1"/>
    <col min="6" max="6" width="18" style="4" customWidth="1"/>
    <col min="7" max="16384" width="9.140625" style="4"/>
  </cols>
  <sheetData>
    <row r="2" spans="1:6" ht="96" customHeight="1">
      <c r="A2" s="65" t="s">
        <v>114</v>
      </c>
      <c r="B2" s="64"/>
      <c r="C2" s="64"/>
      <c r="D2" s="64"/>
      <c r="E2" s="64"/>
      <c r="F2" s="64"/>
    </row>
    <row r="3" spans="1:6">
      <c r="F3" s="5"/>
    </row>
    <row r="4" spans="1:6" ht="66.75" customHeight="1">
      <c r="A4" s="3" t="s">
        <v>81</v>
      </c>
      <c r="B4" s="47" t="s">
        <v>115</v>
      </c>
      <c r="C4" s="47" t="s">
        <v>109</v>
      </c>
      <c r="D4" s="47" t="s">
        <v>116</v>
      </c>
      <c r="E4" s="35" t="s">
        <v>101</v>
      </c>
      <c r="F4" s="35" t="s">
        <v>100</v>
      </c>
    </row>
    <row r="5" spans="1:6" s="34" customFormat="1" ht="66.75" customHeight="1">
      <c r="A5" s="59" t="s">
        <v>102</v>
      </c>
      <c r="B5" s="37">
        <v>0</v>
      </c>
      <c r="C5" s="57">
        <v>2</v>
      </c>
      <c r="D5" s="58">
        <v>0</v>
      </c>
      <c r="E5" s="57">
        <f t="shared" ref="E5:E11" si="0">D5/C5*100</f>
        <v>0</v>
      </c>
      <c r="F5" s="58">
        <v>0</v>
      </c>
    </row>
    <row r="6" spans="1:6" s="36" customFormat="1" ht="57.75" customHeight="1">
      <c r="A6" s="60" t="s">
        <v>103</v>
      </c>
      <c r="B6" s="37">
        <v>0</v>
      </c>
      <c r="C6" s="57">
        <v>2</v>
      </c>
      <c r="D6" s="58">
        <v>0</v>
      </c>
      <c r="E6" s="57">
        <f t="shared" si="0"/>
        <v>0</v>
      </c>
      <c r="F6" s="58">
        <v>0</v>
      </c>
    </row>
    <row r="7" spans="1:6" ht="52.5" customHeight="1">
      <c r="A7" s="61" t="s">
        <v>92</v>
      </c>
      <c r="B7" s="37">
        <v>441.1</v>
      </c>
      <c r="C7" s="57">
        <v>2997.5</v>
      </c>
      <c r="D7" s="57">
        <v>188.5</v>
      </c>
      <c r="E7" s="57">
        <f t="shared" si="0"/>
        <v>6.2885738115095915</v>
      </c>
      <c r="F7" s="57">
        <f t="shared" ref="F7:F11" si="1">D7/B7*100</f>
        <v>42.734073906143728</v>
      </c>
    </row>
    <row r="8" spans="1:6" ht="90" customHeight="1">
      <c r="A8" s="62" t="s">
        <v>93</v>
      </c>
      <c r="B8" s="37">
        <v>0</v>
      </c>
      <c r="C8" s="57">
        <v>36.5</v>
      </c>
      <c r="D8" s="57">
        <v>0</v>
      </c>
      <c r="E8" s="57">
        <f t="shared" si="0"/>
        <v>0</v>
      </c>
      <c r="F8" s="57">
        <v>0</v>
      </c>
    </row>
    <row r="9" spans="1:6" ht="66" customHeight="1">
      <c r="A9" s="63" t="s">
        <v>89</v>
      </c>
      <c r="B9" s="37">
        <v>372.7</v>
      </c>
      <c r="C9" s="57">
        <v>2035.8</v>
      </c>
      <c r="D9" s="57">
        <v>597</v>
      </c>
      <c r="E9" s="57">
        <f t="shared" si="0"/>
        <v>29.32508104921898</v>
      </c>
      <c r="F9" s="57">
        <f t="shared" si="1"/>
        <v>160.18245237456398</v>
      </c>
    </row>
    <row r="10" spans="1:6" s="36" customFormat="1" ht="48.75" customHeight="1">
      <c r="A10" s="63" t="s">
        <v>104</v>
      </c>
      <c r="B10" s="37">
        <v>0</v>
      </c>
      <c r="C10" s="57">
        <v>50</v>
      </c>
      <c r="D10" s="57">
        <v>50</v>
      </c>
      <c r="E10" s="57">
        <f t="shared" si="0"/>
        <v>100</v>
      </c>
      <c r="F10" s="57">
        <v>0</v>
      </c>
    </row>
    <row r="11" spans="1:6" ht="15" customHeight="1">
      <c r="A11" s="16" t="s">
        <v>82</v>
      </c>
      <c r="B11" s="38">
        <f>SUM(B5:B10)</f>
        <v>813.8</v>
      </c>
      <c r="C11" s="58">
        <f>SUM(C5:C10)</f>
        <v>5123.8</v>
      </c>
      <c r="D11" s="58">
        <f>SUM(D5:D10)</f>
        <v>835.5</v>
      </c>
      <c r="E11" s="58">
        <f t="shared" si="0"/>
        <v>16.306257074827275</v>
      </c>
      <c r="F11" s="58">
        <f t="shared" si="1"/>
        <v>102.66650282624722</v>
      </c>
    </row>
    <row r="12" spans="1:6">
      <c r="B12" s="33"/>
    </row>
    <row r="15" spans="1:6">
      <c r="A15" s="64" t="s">
        <v>83</v>
      </c>
      <c r="B15" s="64"/>
      <c r="C15" s="64"/>
      <c r="D15" s="64"/>
      <c r="E15" s="64"/>
      <c r="F15" s="64"/>
    </row>
  </sheetData>
  <mergeCells count="2">
    <mergeCell ref="A2:F2"/>
    <mergeCell ref="A15:F15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таблица 1</vt:lpstr>
      <vt:lpstr>таблица 2</vt:lpstr>
      <vt:lpstr>таблица 3</vt:lpstr>
      <vt:lpstr>'таблица 1'!_GoBack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2020-07-21T07:56:39Z</cp:lastPrinted>
  <dcterms:created xsi:type="dcterms:W3CDTF">2017-04-17T10:25:39Z</dcterms:created>
  <dcterms:modified xsi:type="dcterms:W3CDTF">2020-07-21T07:56:41Z</dcterms:modified>
</cp:coreProperties>
</file>