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5725"/>
</workbook>
</file>

<file path=xl/calcChain.xml><?xml version="1.0" encoding="utf-8"?>
<calcChain xmlns="http://schemas.openxmlformats.org/spreadsheetml/2006/main">
  <c r="G35" i="1"/>
  <c r="G36"/>
  <c r="G38"/>
  <c r="G39"/>
  <c r="G40"/>
  <c r="G41"/>
  <c r="G42"/>
  <c r="G43"/>
  <c r="G44"/>
  <c r="G46"/>
  <c r="G47"/>
  <c r="G48"/>
  <c r="G49"/>
  <c r="G50"/>
  <c r="F35"/>
  <c r="F36"/>
  <c r="F38"/>
  <c r="F39"/>
  <c r="F40"/>
  <c r="F41"/>
  <c r="F42"/>
  <c r="F43"/>
  <c r="F44"/>
  <c r="F45"/>
  <c r="F46"/>
  <c r="F47"/>
  <c r="F48"/>
  <c r="F49"/>
  <c r="F50"/>
  <c r="E44"/>
  <c r="E41"/>
  <c r="E33" s="1"/>
  <c r="G33" s="1"/>
  <c r="D44"/>
  <c r="D41"/>
  <c r="E35"/>
  <c r="D35"/>
  <c r="F8" i="3"/>
  <c r="F9"/>
  <c r="E9"/>
  <c r="E11"/>
  <c r="G7" i="1"/>
  <c r="G8"/>
  <c r="G9"/>
  <c r="G10"/>
  <c r="G11"/>
  <c r="G12"/>
  <c r="G13"/>
  <c r="G14"/>
  <c r="G15"/>
  <c r="G16"/>
  <c r="G17"/>
  <c r="G18"/>
  <c r="G20"/>
  <c r="G21"/>
  <c r="G24"/>
  <c r="G25"/>
  <c r="G26"/>
  <c r="G27"/>
  <c r="G29"/>
  <c r="G30"/>
  <c r="G31"/>
  <c r="F8"/>
  <c r="F9"/>
  <c r="F10"/>
  <c r="F11"/>
  <c r="F12"/>
  <c r="F13"/>
  <c r="F14"/>
  <c r="F15"/>
  <c r="F16"/>
  <c r="F17"/>
  <c r="F18"/>
  <c r="F19"/>
  <c r="F20"/>
  <c r="F21"/>
  <c r="F22"/>
  <c r="F24"/>
  <c r="F25"/>
  <c r="F26"/>
  <c r="F27"/>
  <c r="F28"/>
  <c r="F29"/>
  <c r="F30"/>
  <c r="F31"/>
  <c r="C33"/>
  <c r="G6" i="2"/>
  <c r="F7" i="3"/>
  <c r="E5"/>
  <c r="E6"/>
  <c r="E7"/>
  <c r="C12"/>
  <c r="D12"/>
  <c r="B12"/>
  <c r="G5" i="2"/>
  <c r="D33" i="1" l="1"/>
  <c r="F33" s="1"/>
  <c r="F12" i="3"/>
  <c r="E12"/>
  <c r="E5" i="1"/>
  <c r="F7" l="1"/>
  <c r="F6" i="2"/>
  <c r="C5" i="1" l="1"/>
  <c r="D5"/>
  <c r="G5" l="1"/>
  <c r="C51"/>
  <c r="F5"/>
  <c r="E51" l="1"/>
  <c r="D51"/>
  <c r="D54"/>
  <c r="D52" s="1"/>
  <c r="E54"/>
  <c r="E52" s="1"/>
  <c r="C54" l="1"/>
  <c r="C52" s="1"/>
  <c r="F5" i="2"/>
</calcChain>
</file>

<file path=xl/sharedStrings.xml><?xml version="1.0" encoding="utf-8"?>
<sst xmlns="http://schemas.openxmlformats.org/spreadsheetml/2006/main" count="127" uniqueCount="117">
  <si>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</si>
  <si>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</si>
  <si>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</si>
  <si>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</si>
  <si>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</si>
  <si>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</si>
  <si>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</si>
  <si>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</si>
  <si>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</si>
  <si>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</si>
  <si>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</si>
  <si>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</si>
  <si>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</si>
  <si>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</si>
  <si>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</si>
  <si>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</si>
  <si>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</si>
  <si>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</si>
  <si>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</si>
  <si>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</si>
  <si>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</si>
  <si>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</si>
  <si>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</si>
  <si>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</si>
  <si>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</si>
  <si>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</si>
  <si>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</si>
  <si>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</si>
  <si>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</si>
  <si>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</si>
  <si>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</si>
  <si>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</si>
  <si>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</si>
  <si>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</si>
  <si>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</si>
  <si>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</si>
  <si>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</si>
  <si>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</si>
  <si>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</si>
  <si>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</si>
  <si>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</si>
  <si>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</si>
  <si>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</si>
  <si>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</si>
  <si>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</si>
  <si>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</si>
  <si>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</si>
  <si>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</si>
  <si>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</si>
  <si>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</si>
  <si>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</si>
  <si>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</si>
  <si>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</si>
  <si>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</si>
  <si>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</si>
  <si>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</si>
  <si>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</si>
  <si>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</si>
  <si>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</si>
  <si>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</si>
  <si>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</si>
  <si>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</si>
  <si>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</si>
  <si>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</si>
  <si>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</si>
  <si>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</si>
  <si>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</si>
  <si>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</si>
  <si>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</si>
  <si>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</si>
  <si>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</si>
  <si>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</si>
  <si>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</si>
  <si>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</si>
  <si>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</si>
  <si>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</si>
  <si>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</si>
  <si>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</si>
  <si>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</si>
  <si>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</si>
  <si>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</si>
  <si>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</si>
  <si>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</si>
  <si>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</si>
  <si>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</si>
  <si>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Социальная политика</t>
  </si>
  <si>
    <t>Охрана семьи и детства</t>
  </si>
  <si>
    <t>00 1000 0000000000 000</t>
  </si>
  <si>
    <t>00 1004 0000000000 000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</si>
  <si>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</si>
  <si>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 xml:space="preserve">Доходы получаемые в виде арендной платы </t>
  </si>
  <si>
    <t>11105020000000120</t>
  </si>
  <si>
    <t>Муниципальная программа "Ремонт автомобильных дорог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</si>
  <si>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</si>
  <si>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Невыясненные поступления</t>
  </si>
  <si>
    <t>11701000000000180</t>
  </si>
  <si>
    <t>Культура и кинематография</t>
  </si>
  <si>
    <t>% исполнения плана                       2020 года</t>
  </si>
  <si>
    <t>% исполнения 2020 года к 2019 году</t>
  </si>
  <si>
    <t>% исполнения плана 2020 года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</si>
  <si>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</si>
  <si>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образовании»</t>
  </si>
  <si>
    <t xml:space="preserve">Муниципальная программа "Развитие кадрового потенциала МБУК "КДЦ Свободинского МО" на 2020 год" </t>
  </si>
  <si>
    <t>Субсидии бюджетам муницпальных районов и поселений области на поддержку отрасли культуры</t>
  </si>
  <si>
    <t>20225519130000150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</si>
  <si>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января 2021 года
</t>
  </si>
  <si>
    <t>Исполнено на 1 января 2020 г. (тыс.руб)</t>
  </si>
  <si>
    <t>Утвержденные бюджетные назначения на           1 января 2021 г. (тыс.руб)</t>
  </si>
  <si>
    <t>Исполнено на       1 января 2021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</si>
  <si>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января 2021 года
</t>
  </si>
  <si>
    <t>Исполнено на         1 января 2021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</si>
  <si>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2021 года     
</t>
  </si>
  <si>
    <t>Исполнено на             1 января 2020 г. (тыс.руб)</t>
  </si>
  <si>
    <t>Исполнено на        1 января 2021 г. (тыс.руб)</t>
  </si>
  <si>
    <t>Муниципальная программа "Развитие материально-технической базы для организации осуществления полномочий органами местного самоуправления Свободинского муниципального образования Базарно-Карабулакского муниципального района"</t>
  </si>
  <si>
    <t>Безвозмездные перечисления организаций</t>
  </si>
  <si>
    <t>20405099130073150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</si>
</sst>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2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37" fontId="6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3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 vertical="top" wrapText="1"/>
    </xf>
    <xf numFmtId="37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/>
    <xf numFmtId="0" fontId="4" fillId="0" borderId="0" xfId="0" applyFont="1"/>
    <xf numFmtId="0" fontId="1" fillId="0" borderId="1" xfId="0" applyFont="1" applyFill="1" applyBorder="1" applyAlignment="1">
      <alignment horizontal="center" vertical="top" wrapText="1"/>
    </xf>
    <xf numFmtId="0" fontId="4" fillId="0" borderId="0" xfId="0" applyFont="1"/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right" vertical="center" wrapText="1"/>
    </xf>
    <xf numFmtId="165" fontId="8" fillId="0" borderId="1" xfId="7" applyNumberFormat="1" applyFont="1" applyFill="1" applyBorder="1" applyAlignment="1" applyProtection="1">
      <alignment vertical="top" wrapText="1"/>
      <protection hidden="1"/>
    </xf>
    <xf numFmtId="165" fontId="8" fillId="0" borderId="4" xfId="7" applyNumberFormat="1" applyFont="1" applyFill="1" applyBorder="1" applyAlignment="1" applyProtection="1">
      <alignment vertical="top" wrapText="1"/>
      <protection hidden="1"/>
    </xf>
    <xf numFmtId="165" fontId="8" fillId="0" borderId="4" xfId="3" applyNumberFormat="1" applyFont="1" applyFill="1" applyBorder="1" applyAlignment="1" applyProtection="1">
      <alignment vertical="top" wrapText="1"/>
      <protection hidden="1"/>
    </xf>
    <xf numFmtId="165" fontId="8" fillId="0" borderId="4" xfId="4" applyNumberFormat="1" applyFont="1" applyFill="1" applyBorder="1" applyAlignment="1" applyProtection="1">
      <alignment vertical="top" wrapText="1"/>
      <protection hidden="1"/>
    </xf>
    <xf numFmtId="165" fontId="8" fillId="0" borderId="4" xfId="5" applyNumberFormat="1" applyFont="1" applyFill="1" applyBorder="1" applyAlignment="1" applyProtection="1">
      <alignment vertical="top" wrapText="1"/>
      <protection hidden="1"/>
    </xf>
    <xf numFmtId="49" fontId="8" fillId="0" borderId="4" xfId="1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>
      <alignment horizontal="center" vertical="top" wrapText="1"/>
    </xf>
    <xf numFmtId="0" fontId="2" fillId="0" borderId="0" xfId="0" applyFont="1"/>
    <xf numFmtId="164" fontId="2" fillId="0" borderId="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top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vertical="center" wrapText="1"/>
    </xf>
    <xf numFmtId="164" fontId="1" fillId="0" borderId="3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11"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5" xfId="5"/>
    <cellStyle name="Обычный 2 5 2" xfId="10"/>
    <cellStyle name="Обычный 2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60"/>
  <sheetViews>
    <sheetView topLeftCell="A37" zoomScale="85" zoomScaleNormal="85" workbookViewId="0">
      <selection activeCell="E52" sqref="E52"/>
    </sheetView>
  </sheetViews>
  <sheetFormatPr defaultRowHeight="12.75"/>
  <cols>
    <col min="1" max="1" width="28.85546875" style="6" customWidth="1"/>
    <col min="2" max="2" width="23.42578125" style="6" customWidth="1"/>
    <col min="3" max="3" width="11.7109375" style="6" customWidth="1"/>
    <col min="4" max="4" width="15" style="6" customWidth="1"/>
    <col min="5" max="5" width="15.140625" style="6" customWidth="1"/>
    <col min="6" max="6" width="12.28515625" style="6" customWidth="1"/>
    <col min="7" max="7" width="12.7109375" style="6" customWidth="1"/>
    <col min="8" max="16384" width="9.140625" style="6"/>
  </cols>
  <sheetData>
    <row r="2" spans="1:7" ht="65.25" customHeight="1">
      <c r="A2" s="73" t="s">
        <v>105</v>
      </c>
      <c r="B2" s="72"/>
      <c r="C2" s="72"/>
      <c r="D2" s="72"/>
      <c r="E2" s="72"/>
      <c r="F2" s="72"/>
      <c r="G2" s="72"/>
    </row>
    <row r="3" spans="1:7">
      <c r="G3" s="7" t="s">
        <v>44</v>
      </c>
    </row>
    <row r="4" spans="1:7" ht="63.75" customHeight="1">
      <c r="A4" s="1" t="s">
        <v>0</v>
      </c>
      <c r="B4" s="1" t="s">
        <v>1</v>
      </c>
      <c r="C4" s="1" t="s">
        <v>106</v>
      </c>
      <c r="D4" s="1" t="s">
        <v>107</v>
      </c>
      <c r="E4" s="1" t="s">
        <v>108</v>
      </c>
      <c r="F4" s="1" t="s">
        <v>97</v>
      </c>
      <c r="G4" s="1" t="s">
        <v>98</v>
      </c>
    </row>
    <row r="5" spans="1:7" ht="18" customHeight="1">
      <c r="A5" s="23" t="s">
        <v>2</v>
      </c>
      <c r="B5" s="24"/>
      <c r="C5" s="25">
        <f>C7+C24</f>
        <v>13084.7</v>
      </c>
      <c r="D5" s="68">
        <f>D7+D24</f>
        <v>12858.8</v>
      </c>
      <c r="E5" s="68">
        <f>E7+E24</f>
        <v>12151.5</v>
      </c>
      <c r="F5" s="68">
        <f>E5/D5*100</f>
        <v>94.499486732821097</v>
      </c>
      <c r="G5" s="68">
        <f t="shared" ref="G5:G31" si="0">E5/C5*100</f>
        <v>92.868006144581074</v>
      </c>
    </row>
    <row r="6" spans="1:7" ht="15" customHeight="1">
      <c r="A6" s="21" t="s">
        <v>3</v>
      </c>
      <c r="B6" s="20"/>
      <c r="C6" s="17"/>
      <c r="D6" s="71"/>
      <c r="E6" s="71"/>
      <c r="F6" s="71"/>
      <c r="G6" s="71"/>
    </row>
    <row r="7" spans="1:7" ht="15" customHeight="1">
      <c r="A7" s="18" t="s">
        <v>46</v>
      </c>
      <c r="B7" s="19">
        <v>1E+16</v>
      </c>
      <c r="C7" s="52">
        <v>9370.1</v>
      </c>
      <c r="D7" s="70">
        <v>9286.4</v>
      </c>
      <c r="E7" s="70">
        <v>8894.2999999999993</v>
      </c>
      <c r="F7" s="71">
        <f t="shared" ref="F7:F31" si="1">E7/D7*100</f>
        <v>95.777696416264646</v>
      </c>
      <c r="G7" s="71">
        <f t="shared" si="0"/>
        <v>94.922145974962902</v>
      </c>
    </row>
    <row r="8" spans="1:7" ht="15" customHeight="1">
      <c r="A8" s="18" t="s">
        <v>47</v>
      </c>
      <c r="B8" s="19">
        <v>1.01E+16</v>
      </c>
      <c r="C8" s="52">
        <v>2270.1999999999998</v>
      </c>
      <c r="D8" s="70">
        <v>2504.5</v>
      </c>
      <c r="E8" s="70">
        <v>2710.2</v>
      </c>
      <c r="F8" s="71">
        <f t="shared" si="1"/>
        <v>108.21321621082052</v>
      </c>
      <c r="G8" s="71">
        <f t="shared" si="0"/>
        <v>119.3815522861422</v>
      </c>
    </row>
    <row r="9" spans="1:7" ht="15" customHeight="1">
      <c r="A9" s="18" t="s">
        <v>48</v>
      </c>
      <c r="B9" s="15" t="s">
        <v>49</v>
      </c>
      <c r="C9" s="52">
        <v>2270.1999999999998</v>
      </c>
      <c r="D9" s="70">
        <v>2504.5</v>
      </c>
      <c r="E9" s="70">
        <v>2710.2</v>
      </c>
      <c r="F9" s="71">
        <f t="shared" si="1"/>
        <v>108.21321621082052</v>
      </c>
      <c r="G9" s="71">
        <f t="shared" si="0"/>
        <v>119.3815522861422</v>
      </c>
    </row>
    <row r="10" spans="1:7" ht="51" customHeight="1">
      <c r="A10" s="18" t="s">
        <v>50</v>
      </c>
      <c r="B10" s="19">
        <v>1.03E+16</v>
      </c>
      <c r="C10" s="52">
        <v>1320.2</v>
      </c>
      <c r="D10" s="70">
        <v>1324.8</v>
      </c>
      <c r="E10" s="70">
        <v>1209.4000000000001</v>
      </c>
      <c r="F10" s="71">
        <f t="shared" si="1"/>
        <v>91.289251207729478</v>
      </c>
      <c r="G10" s="71">
        <f t="shared" si="0"/>
        <v>91.607332222390554</v>
      </c>
    </row>
    <row r="11" spans="1:7" ht="20.25" customHeight="1">
      <c r="A11" s="18" t="s">
        <v>51</v>
      </c>
      <c r="B11" s="19">
        <v>1.05E+16</v>
      </c>
      <c r="C11" s="52">
        <v>965.8</v>
      </c>
      <c r="D11" s="70">
        <v>554.1</v>
      </c>
      <c r="E11" s="70">
        <v>484</v>
      </c>
      <c r="F11" s="71">
        <f t="shared" si="1"/>
        <v>87.34885399747337</v>
      </c>
      <c r="G11" s="71">
        <f t="shared" si="0"/>
        <v>50.11389521640092</v>
      </c>
    </row>
    <row r="12" spans="1:7" ht="25.5" customHeight="1">
      <c r="A12" s="18" t="s">
        <v>52</v>
      </c>
      <c r="B12" s="15" t="s">
        <v>53</v>
      </c>
      <c r="C12" s="52">
        <v>965.8</v>
      </c>
      <c r="D12" s="71">
        <v>554.1</v>
      </c>
      <c r="E12" s="70">
        <v>484</v>
      </c>
      <c r="F12" s="71">
        <f t="shared" si="1"/>
        <v>87.34885399747337</v>
      </c>
      <c r="G12" s="71">
        <f t="shared" si="0"/>
        <v>50.11389521640092</v>
      </c>
    </row>
    <row r="13" spans="1:7" ht="14.25" customHeight="1">
      <c r="A13" s="18" t="s">
        <v>54</v>
      </c>
      <c r="B13" s="19">
        <v>1.06E+16</v>
      </c>
      <c r="C13" s="52">
        <v>4552.8999999999996</v>
      </c>
      <c r="D13" s="70">
        <v>4648.3999999999996</v>
      </c>
      <c r="E13" s="70">
        <v>3989.9</v>
      </c>
      <c r="F13" s="71">
        <f t="shared" si="1"/>
        <v>85.833835298167116</v>
      </c>
      <c r="G13" s="71">
        <f t="shared" si="0"/>
        <v>87.634255090162327</v>
      </c>
    </row>
    <row r="14" spans="1:7" ht="27.75" customHeight="1">
      <c r="A14" s="18" t="s">
        <v>55</v>
      </c>
      <c r="B14" s="15" t="s">
        <v>56</v>
      </c>
      <c r="C14" s="52">
        <v>449.5</v>
      </c>
      <c r="D14" s="71">
        <v>728</v>
      </c>
      <c r="E14" s="70">
        <v>499.8</v>
      </c>
      <c r="F14" s="71">
        <f t="shared" si="1"/>
        <v>68.65384615384616</v>
      </c>
      <c r="G14" s="71">
        <f t="shared" si="0"/>
        <v>111.19021134593994</v>
      </c>
    </row>
    <row r="15" spans="1:7" ht="12.75" customHeight="1">
      <c r="A15" s="18" t="s">
        <v>57</v>
      </c>
      <c r="B15" s="15" t="s">
        <v>58</v>
      </c>
      <c r="C15" s="52">
        <v>4103.5</v>
      </c>
      <c r="D15" s="70">
        <v>3920.4</v>
      </c>
      <c r="E15" s="70">
        <v>3490.2</v>
      </c>
      <c r="F15" s="71">
        <f t="shared" si="1"/>
        <v>89.026629935720834</v>
      </c>
      <c r="G15" s="71">
        <f t="shared" si="0"/>
        <v>85.054222005604956</v>
      </c>
    </row>
    <row r="16" spans="1:7" ht="12.75" customHeight="1">
      <c r="A16" s="18" t="s">
        <v>59</v>
      </c>
      <c r="B16" s="19">
        <v>1.08E+16</v>
      </c>
      <c r="C16" s="52">
        <v>2.9</v>
      </c>
      <c r="D16" s="70">
        <v>1.6</v>
      </c>
      <c r="E16" s="70">
        <v>2.2000000000000002</v>
      </c>
      <c r="F16" s="71">
        <f t="shared" si="1"/>
        <v>137.5</v>
      </c>
      <c r="G16" s="71">
        <f t="shared" si="0"/>
        <v>75.862068965517253</v>
      </c>
    </row>
    <row r="17" spans="1:8" ht="57" customHeight="1">
      <c r="A17" s="18" t="s">
        <v>60</v>
      </c>
      <c r="B17" s="19">
        <v>1.11E+16</v>
      </c>
      <c r="C17" s="52">
        <v>238.3</v>
      </c>
      <c r="D17" s="70">
        <v>179.8</v>
      </c>
      <c r="E17" s="70">
        <v>210.2</v>
      </c>
      <c r="F17" s="71">
        <f t="shared" si="1"/>
        <v>116.90767519466073</v>
      </c>
      <c r="G17" s="71">
        <f t="shared" si="0"/>
        <v>88.208140998741072</v>
      </c>
      <c r="H17" s="36"/>
    </row>
    <row r="18" spans="1:8" ht="27.75" customHeight="1">
      <c r="A18" s="18" t="s">
        <v>61</v>
      </c>
      <c r="B18" s="15" t="s">
        <v>62</v>
      </c>
      <c r="C18" s="52">
        <v>183.9</v>
      </c>
      <c r="D18" s="70">
        <v>126.8</v>
      </c>
      <c r="E18" s="70">
        <v>151.19999999999999</v>
      </c>
      <c r="F18" s="71">
        <f t="shared" si="1"/>
        <v>119.24290220820188</v>
      </c>
      <c r="G18" s="71">
        <f t="shared" si="0"/>
        <v>82.21859706362153</v>
      </c>
      <c r="H18" s="36"/>
    </row>
    <row r="19" spans="1:8" ht="27.75" customHeight="1">
      <c r="A19" s="18" t="s">
        <v>90</v>
      </c>
      <c r="B19" s="15" t="s">
        <v>91</v>
      </c>
      <c r="C19" s="52">
        <v>0</v>
      </c>
      <c r="D19" s="70">
        <v>3</v>
      </c>
      <c r="E19" s="70">
        <v>4.5999999999999996</v>
      </c>
      <c r="F19" s="71">
        <f t="shared" si="1"/>
        <v>153.33333333333331</v>
      </c>
      <c r="G19" s="71">
        <v>0</v>
      </c>
      <c r="H19" s="36"/>
    </row>
    <row r="20" spans="1:8" ht="128.25" customHeight="1">
      <c r="A20" s="18" t="s">
        <v>63</v>
      </c>
      <c r="B20" s="15" t="s">
        <v>64</v>
      </c>
      <c r="C20" s="52">
        <v>54.4</v>
      </c>
      <c r="D20" s="70">
        <v>50</v>
      </c>
      <c r="E20" s="70">
        <v>54.4</v>
      </c>
      <c r="F20" s="71">
        <f t="shared" si="1"/>
        <v>108.80000000000001</v>
      </c>
      <c r="G20" s="71">
        <f t="shared" si="0"/>
        <v>100</v>
      </c>
      <c r="H20" s="36"/>
    </row>
    <row r="21" spans="1:8" ht="29.25" customHeight="1">
      <c r="A21" s="18" t="s">
        <v>65</v>
      </c>
      <c r="B21" s="15" t="s">
        <v>66</v>
      </c>
      <c r="C21" s="37">
        <v>18.3</v>
      </c>
      <c r="D21" s="71">
        <v>71.7</v>
      </c>
      <c r="E21" s="71">
        <v>0</v>
      </c>
      <c r="F21" s="71">
        <f t="shared" si="1"/>
        <v>0</v>
      </c>
      <c r="G21" s="71">
        <f t="shared" si="0"/>
        <v>0</v>
      </c>
      <c r="H21" s="36"/>
    </row>
    <row r="22" spans="1:8" ht="28.5" customHeight="1">
      <c r="A22" s="18" t="s">
        <v>67</v>
      </c>
      <c r="B22" s="15" t="s">
        <v>68</v>
      </c>
      <c r="C22" s="29">
        <v>1.5</v>
      </c>
      <c r="D22" s="71">
        <v>1.5</v>
      </c>
      <c r="E22" s="71">
        <v>1.5</v>
      </c>
      <c r="F22" s="71">
        <f t="shared" si="1"/>
        <v>100</v>
      </c>
      <c r="G22" s="71">
        <v>0</v>
      </c>
      <c r="H22" s="36"/>
    </row>
    <row r="23" spans="1:8" ht="18" customHeight="1">
      <c r="A23" s="18" t="s">
        <v>94</v>
      </c>
      <c r="B23" s="15" t="s">
        <v>95</v>
      </c>
      <c r="C23" s="29">
        <v>0</v>
      </c>
      <c r="D23" s="71">
        <v>0</v>
      </c>
      <c r="E23" s="71">
        <v>286.89999999999998</v>
      </c>
      <c r="F23" s="71">
        <v>0</v>
      </c>
      <c r="G23" s="71">
        <v>0</v>
      </c>
      <c r="H23" s="36"/>
    </row>
    <row r="24" spans="1:8" ht="41.25" customHeight="1">
      <c r="A24" s="18" t="s">
        <v>69</v>
      </c>
      <c r="B24" s="15" t="s">
        <v>70</v>
      </c>
      <c r="C24" s="39">
        <v>3714.6</v>
      </c>
      <c r="D24" s="71">
        <v>3572.4</v>
      </c>
      <c r="E24" s="71">
        <v>3257.2</v>
      </c>
      <c r="F24" s="71">
        <f t="shared" si="1"/>
        <v>91.17679991042435</v>
      </c>
      <c r="G24" s="71">
        <f t="shared" si="0"/>
        <v>87.68642653313951</v>
      </c>
      <c r="H24" s="36"/>
    </row>
    <row r="25" spans="1:8" ht="54" customHeight="1">
      <c r="A25" s="18" t="s">
        <v>71</v>
      </c>
      <c r="B25" s="15" t="s">
        <v>72</v>
      </c>
      <c r="C25" s="39">
        <v>266.3</v>
      </c>
      <c r="D25" s="71">
        <v>273.7</v>
      </c>
      <c r="E25" s="71">
        <v>273.7</v>
      </c>
      <c r="F25" s="71">
        <f t="shared" si="1"/>
        <v>100</v>
      </c>
      <c r="G25" s="71">
        <f t="shared" si="0"/>
        <v>102.77882087870822</v>
      </c>
      <c r="H25" s="36"/>
    </row>
    <row r="26" spans="1:8" ht="117" hidden="1" customHeight="1">
      <c r="A26" s="18" t="s">
        <v>73</v>
      </c>
      <c r="B26" s="15" t="s">
        <v>74</v>
      </c>
      <c r="C26" s="39">
        <v>129.5</v>
      </c>
      <c r="D26" s="71"/>
      <c r="E26" s="71"/>
      <c r="F26" s="71" t="e">
        <f t="shared" si="1"/>
        <v>#DIV/0!</v>
      </c>
      <c r="G26" s="71">
        <f t="shared" si="0"/>
        <v>0</v>
      </c>
      <c r="H26" s="36"/>
    </row>
    <row r="27" spans="1:8" ht="56.25" customHeight="1">
      <c r="A27" s="18" t="s">
        <v>73</v>
      </c>
      <c r="B27" s="15" t="s">
        <v>74</v>
      </c>
      <c r="C27" s="38">
        <v>266.3</v>
      </c>
      <c r="D27" s="70">
        <v>273.7</v>
      </c>
      <c r="E27" s="70">
        <v>273.7</v>
      </c>
      <c r="F27" s="71">
        <f t="shared" si="1"/>
        <v>100</v>
      </c>
      <c r="G27" s="71">
        <f t="shared" si="0"/>
        <v>102.77882087870822</v>
      </c>
      <c r="H27" s="36"/>
    </row>
    <row r="28" spans="1:8" ht="52.5" customHeight="1">
      <c r="A28" s="66" t="s">
        <v>103</v>
      </c>
      <c r="B28" s="65" t="s">
        <v>104</v>
      </c>
      <c r="C28" s="70">
        <v>500</v>
      </c>
      <c r="D28" s="64">
        <v>50</v>
      </c>
      <c r="E28" s="71">
        <v>50</v>
      </c>
      <c r="F28" s="71">
        <f t="shared" si="1"/>
        <v>100</v>
      </c>
      <c r="G28" s="71">
        <v>0</v>
      </c>
      <c r="H28" s="36"/>
    </row>
    <row r="29" spans="1:8" ht="63.75" customHeight="1">
      <c r="A29" s="18" t="s">
        <v>75</v>
      </c>
      <c r="B29" s="15" t="s">
        <v>76</v>
      </c>
      <c r="C29" s="40">
        <v>207.3</v>
      </c>
      <c r="D29" s="71">
        <v>227.3</v>
      </c>
      <c r="E29" s="71">
        <v>227.3</v>
      </c>
      <c r="F29" s="71">
        <f t="shared" si="1"/>
        <v>100</v>
      </c>
      <c r="G29" s="71">
        <f t="shared" si="0"/>
        <v>109.64785335262903</v>
      </c>
      <c r="H29" s="36"/>
    </row>
    <row r="30" spans="1:8" ht="18.75" customHeight="1">
      <c r="A30" s="18" t="s">
        <v>77</v>
      </c>
      <c r="B30" s="15" t="s">
        <v>78</v>
      </c>
      <c r="C30" s="40">
        <v>2639.4</v>
      </c>
      <c r="D30" s="71">
        <v>3021.5</v>
      </c>
      <c r="E30" s="71">
        <v>2706.2</v>
      </c>
      <c r="F30" s="71">
        <f t="shared" si="1"/>
        <v>89.564785702465656</v>
      </c>
      <c r="G30" s="71">
        <f t="shared" si="0"/>
        <v>102.53087822990072</v>
      </c>
      <c r="H30" s="36"/>
    </row>
    <row r="31" spans="1:8" ht="39.75" customHeight="1">
      <c r="A31" s="18" t="s">
        <v>79</v>
      </c>
      <c r="B31" s="15" t="s">
        <v>80</v>
      </c>
      <c r="C31" s="40">
        <v>2639.4</v>
      </c>
      <c r="D31" s="71">
        <v>3021.5</v>
      </c>
      <c r="E31" s="71">
        <v>2706.2</v>
      </c>
      <c r="F31" s="71">
        <f t="shared" si="1"/>
        <v>89.564785702465656</v>
      </c>
      <c r="G31" s="71">
        <f t="shared" si="0"/>
        <v>102.53087822990072</v>
      </c>
      <c r="H31" s="36"/>
    </row>
    <row r="32" spans="1:8" s="51" customFormat="1" ht="39.75" customHeight="1">
      <c r="A32" s="54" t="s">
        <v>115</v>
      </c>
      <c r="B32" s="55" t="s">
        <v>116</v>
      </c>
      <c r="C32" s="53">
        <v>101.6</v>
      </c>
      <c r="D32" s="64">
        <v>0</v>
      </c>
      <c r="E32" s="64">
        <v>0</v>
      </c>
      <c r="F32" s="64">
        <v>0</v>
      </c>
      <c r="G32" s="71">
        <v>0</v>
      </c>
      <c r="H32" s="36"/>
    </row>
    <row r="33" spans="1:8" ht="21" customHeight="1">
      <c r="A33" s="26" t="s">
        <v>4</v>
      </c>
      <c r="B33" s="27"/>
      <c r="C33" s="22">
        <f>C35+C39+C41+C44+C47+C49</f>
        <v>12610.4</v>
      </c>
      <c r="D33" s="22">
        <f>D35+D39+D41+D44+D47+D49</f>
        <v>14093.300000000001</v>
      </c>
      <c r="E33" s="22">
        <f>E35+E39+E41+E44+E47+E49</f>
        <v>12025</v>
      </c>
      <c r="F33" s="67">
        <f>E33/D33*100</f>
        <v>85.324232081911262</v>
      </c>
      <c r="G33" s="69">
        <f t="shared" ref="G33:G50" si="2">E33/C33*100</f>
        <v>95.357799911184429</v>
      </c>
      <c r="H33" s="36"/>
    </row>
    <row r="34" spans="1:8">
      <c r="A34" s="2" t="s">
        <v>3</v>
      </c>
      <c r="B34" s="11"/>
      <c r="C34" s="28"/>
      <c r="D34" s="28"/>
      <c r="E34" s="28"/>
      <c r="F34" s="62"/>
      <c r="G34" s="63"/>
      <c r="H34" s="36"/>
    </row>
    <row r="35" spans="1:8" ht="18.75" customHeight="1">
      <c r="A35" s="2" t="s">
        <v>5</v>
      </c>
      <c r="B35" s="12" t="s">
        <v>6</v>
      </c>
      <c r="C35" s="56">
        <v>4511.8999999999996</v>
      </c>
      <c r="D35" s="58">
        <f>D36+D37+D38</f>
        <v>4418.1000000000004</v>
      </c>
      <c r="E35" s="58">
        <f>E36+E37+E38</f>
        <v>4011.2</v>
      </c>
      <c r="F35" s="62">
        <f t="shared" ref="F35:F50" si="3">E35/D35*100</f>
        <v>90.79015866548967</v>
      </c>
      <c r="G35" s="63">
        <f t="shared" si="2"/>
        <v>88.902679580664469</v>
      </c>
      <c r="H35" s="36"/>
    </row>
    <row r="36" spans="1:8" ht="53.25" customHeight="1">
      <c r="A36" s="2" t="s">
        <v>7</v>
      </c>
      <c r="B36" s="13" t="s">
        <v>8</v>
      </c>
      <c r="C36" s="56">
        <v>3913.1</v>
      </c>
      <c r="D36" s="61">
        <v>3985.3</v>
      </c>
      <c r="E36" s="58">
        <v>3931.7</v>
      </c>
      <c r="F36" s="62">
        <f t="shared" si="3"/>
        <v>98.655057335708719</v>
      </c>
      <c r="G36" s="63">
        <f t="shared" si="2"/>
        <v>100.47532646750659</v>
      </c>
      <c r="H36" s="36"/>
    </row>
    <row r="37" spans="1:8">
      <c r="A37" s="2" t="s">
        <v>9</v>
      </c>
      <c r="B37" s="12" t="s">
        <v>10</v>
      </c>
      <c r="C37" s="40">
        <v>0</v>
      </c>
      <c r="D37" s="61">
        <v>0</v>
      </c>
      <c r="E37" s="58">
        <v>0</v>
      </c>
      <c r="F37" s="62">
        <v>0</v>
      </c>
      <c r="G37" s="63">
        <v>0</v>
      </c>
      <c r="H37" s="36"/>
    </row>
    <row r="38" spans="1:8" ht="31.5" customHeight="1">
      <c r="A38" s="2" t="s">
        <v>11</v>
      </c>
      <c r="B38" s="12" t="s">
        <v>12</v>
      </c>
      <c r="C38" s="40">
        <v>598.79999999999995</v>
      </c>
      <c r="D38" s="58">
        <v>432.8</v>
      </c>
      <c r="E38" s="58">
        <v>79.5</v>
      </c>
      <c r="F38" s="62">
        <f t="shared" si="3"/>
        <v>18.368761552680223</v>
      </c>
      <c r="G38" s="63">
        <f t="shared" si="2"/>
        <v>13.276553106212427</v>
      </c>
      <c r="H38" s="36"/>
    </row>
    <row r="39" spans="1:8" ht="17.25" customHeight="1">
      <c r="A39" s="2" t="s">
        <v>13</v>
      </c>
      <c r="B39" s="12" t="s">
        <v>14</v>
      </c>
      <c r="C39" s="57">
        <v>207.3</v>
      </c>
      <c r="D39" s="58">
        <v>227.3</v>
      </c>
      <c r="E39" s="58">
        <v>227.3</v>
      </c>
      <c r="F39" s="62">
        <f t="shared" si="3"/>
        <v>100</v>
      </c>
      <c r="G39" s="63">
        <f t="shared" si="2"/>
        <v>109.64785335262903</v>
      </c>
      <c r="H39" s="36"/>
    </row>
    <row r="40" spans="1:8" ht="25.5">
      <c r="A40" s="2" t="s">
        <v>15</v>
      </c>
      <c r="B40" s="12" t="s">
        <v>16</v>
      </c>
      <c r="C40" s="57">
        <v>207.3</v>
      </c>
      <c r="D40" s="58">
        <v>227.3</v>
      </c>
      <c r="E40" s="58">
        <v>227.3</v>
      </c>
      <c r="F40" s="62">
        <f t="shared" si="3"/>
        <v>100</v>
      </c>
      <c r="G40" s="63">
        <f t="shared" si="2"/>
        <v>109.64785335262903</v>
      </c>
      <c r="H40" s="36"/>
    </row>
    <row r="41" spans="1:8" ht="15.75" customHeight="1">
      <c r="A41" s="2" t="s">
        <v>17</v>
      </c>
      <c r="B41" s="12" t="s">
        <v>18</v>
      </c>
      <c r="C41" s="57">
        <v>3504.2</v>
      </c>
      <c r="D41" s="58">
        <f>D42+D43</f>
        <v>3171.8</v>
      </c>
      <c r="E41" s="58">
        <f>E42+E43</f>
        <v>2938.4</v>
      </c>
      <c r="F41" s="62">
        <f t="shared" si="3"/>
        <v>92.641402358282363</v>
      </c>
      <c r="G41" s="63">
        <f t="shared" si="2"/>
        <v>83.85366132070088</v>
      </c>
      <c r="H41" s="36"/>
    </row>
    <row r="42" spans="1:8" ht="27" customHeight="1">
      <c r="A42" s="2" t="s">
        <v>19</v>
      </c>
      <c r="B42" s="12" t="s">
        <v>20</v>
      </c>
      <c r="C42" s="57">
        <v>3166.7</v>
      </c>
      <c r="D42" s="58">
        <v>2997.5</v>
      </c>
      <c r="E42" s="58">
        <v>2764.1</v>
      </c>
      <c r="F42" s="62">
        <f t="shared" si="3"/>
        <v>92.213511259382813</v>
      </c>
      <c r="G42" s="63">
        <f t="shared" si="2"/>
        <v>87.286449616319828</v>
      </c>
      <c r="H42" s="36"/>
    </row>
    <row r="43" spans="1:8" ht="27.75" customHeight="1">
      <c r="A43" s="2" t="s">
        <v>21</v>
      </c>
      <c r="B43" s="12" t="s">
        <v>22</v>
      </c>
      <c r="C43" s="57">
        <v>337.5</v>
      </c>
      <c r="D43" s="58">
        <v>174.3</v>
      </c>
      <c r="E43" s="58">
        <v>174.3</v>
      </c>
      <c r="F43" s="62">
        <f t="shared" si="3"/>
        <v>100</v>
      </c>
      <c r="G43" s="63">
        <f t="shared" si="2"/>
        <v>51.644444444444446</v>
      </c>
      <c r="H43" s="36"/>
    </row>
    <row r="44" spans="1:8" ht="15" customHeight="1">
      <c r="A44" s="2" t="s">
        <v>23</v>
      </c>
      <c r="B44" s="12" t="s">
        <v>24</v>
      </c>
      <c r="C44" s="57">
        <v>992.2</v>
      </c>
      <c r="D44" s="58">
        <f>D45+D46</f>
        <v>1860.5</v>
      </c>
      <c r="E44" s="58">
        <f>E45+E46</f>
        <v>926.9</v>
      </c>
      <c r="F44" s="62">
        <f t="shared" si="3"/>
        <v>49.819940876108568</v>
      </c>
      <c r="G44" s="63">
        <f t="shared" si="2"/>
        <v>93.418665591614598</v>
      </c>
      <c r="H44" s="36"/>
    </row>
    <row r="45" spans="1:8">
      <c r="A45" s="2" t="s">
        <v>25</v>
      </c>
      <c r="B45" s="12" t="s">
        <v>26</v>
      </c>
      <c r="C45" s="57">
        <v>0</v>
      </c>
      <c r="D45" s="58">
        <v>19.8</v>
      </c>
      <c r="E45" s="58">
        <v>15.4</v>
      </c>
      <c r="F45" s="62">
        <f t="shared" si="3"/>
        <v>77.777777777777786</v>
      </c>
      <c r="G45" s="63">
        <v>0</v>
      </c>
      <c r="H45" s="36"/>
    </row>
    <row r="46" spans="1:8">
      <c r="A46" s="2" t="s">
        <v>27</v>
      </c>
      <c r="B46" s="12" t="s">
        <v>28</v>
      </c>
      <c r="C46" s="57">
        <v>992.2</v>
      </c>
      <c r="D46" s="58">
        <v>1840.7</v>
      </c>
      <c r="E46" s="58">
        <v>911.5</v>
      </c>
      <c r="F46" s="62">
        <f t="shared" si="3"/>
        <v>49.519204650404738</v>
      </c>
      <c r="G46" s="63">
        <f t="shared" si="2"/>
        <v>91.866559161459378</v>
      </c>
      <c r="H46" s="36"/>
    </row>
    <row r="47" spans="1:8">
      <c r="A47" s="2" t="s">
        <v>96</v>
      </c>
      <c r="B47" s="12" t="s">
        <v>29</v>
      </c>
      <c r="C47" s="57">
        <v>3394.4</v>
      </c>
      <c r="D47" s="58">
        <v>4415</v>
      </c>
      <c r="E47" s="58">
        <v>3920.6</v>
      </c>
      <c r="F47" s="62">
        <f t="shared" si="3"/>
        <v>88.801812004530007</v>
      </c>
      <c r="G47" s="63">
        <f t="shared" si="2"/>
        <v>115.5020032995522</v>
      </c>
      <c r="H47" s="36"/>
    </row>
    <row r="48" spans="1:8">
      <c r="A48" s="2" t="s">
        <v>30</v>
      </c>
      <c r="B48" s="12" t="s">
        <v>31</v>
      </c>
      <c r="C48" s="57">
        <v>3394.4</v>
      </c>
      <c r="D48" s="58">
        <v>4415</v>
      </c>
      <c r="E48" s="58">
        <v>3920.6</v>
      </c>
      <c r="F48" s="62">
        <f t="shared" si="3"/>
        <v>88.801812004530007</v>
      </c>
      <c r="G48" s="63">
        <f t="shared" si="2"/>
        <v>115.5020032995522</v>
      </c>
      <c r="H48" s="36"/>
    </row>
    <row r="49" spans="1:8">
      <c r="A49" s="2" t="s">
        <v>85</v>
      </c>
      <c r="B49" s="12" t="s">
        <v>87</v>
      </c>
      <c r="C49" s="57">
        <v>0.4</v>
      </c>
      <c r="D49" s="58">
        <v>0.6</v>
      </c>
      <c r="E49" s="58">
        <v>0.6</v>
      </c>
      <c r="F49" s="62">
        <f t="shared" si="3"/>
        <v>100</v>
      </c>
      <c r="G49" s="63">
        <f t="shared" si="2"/>
        <v>149.99999999999997</v>
      </c>
      <c r="H49" s="36"/>
    </row>
    <row r="50" spans="1:8">
      <c r="A50" s="2" t="s">
        <v>86</v>
      </c>
      <c r="B50" s="12" t="s">
        <v>88</v>
      </c>
      <c r="C50" s="57">
        <v>0.4</v>
      </c>
      <c r="D50" s="58">
        <v>0.6</v>
      </c>
      <c r="E50" s="58">
        <v>0.6</v>
      </c>
      <c r="F50" s="62">
        <f t="shared" si="3"/>
        <v>100</v>
      </c>
      <c r="G50" s="63">
        <f t="shared" si="2"/>
        <v>149.99999999999997</v>
      </c>
      <c r="H50" s="36"/>
    </row>
    <row r="51" spans="1:8" ht="25.5">
      <c r="A51" s="8" t="s">
        <v>32</v>
      </c>
      <c r="B51" s="10"/>
      <c r="C51" s="43">
        <f>C5-C33</f>
        <v>474.30000000000109</v>
      </c>
      <c r="D51" s="71">
        <f>D5-D33</f>
        <v>-1234.5000000000018</v>
      </c>
      <c r="E51" s="71">
        <f>E5-E33</f>
        <v>126.5</v>
      </c>
      <c r="F51" s="71"/>
      <c r="G51" s="71"/>
    </row>
    <row r="52" spans="1:8" ht="25.5">
      <c r="A52" s="9" t="s">
        <v>33</v>
      </c>
      <c r="B52" s="14"/>
      <c r="C52" s="25">
        <f>C54</f>
        <v>-474.29999999999927</v>
      </c>
      <c r="D52" s="68">
        <f t="shared" ref="D52:E52" si="4">D54</f>
        <v>1234.5</v>
      </c>
      <c r="E52" s="68">
        <f t="shared" si="4"/>
        <v>-126.5</v>
      </c>
      <c r="F52" s="68"/>
      <c r="G52" s="68"/>
    </row>
    <row r="53" spans="1:8">
      <c r="A53" s="2" t="s">
        <v>3</v>
      </c>
      <c r="B53" s="10"/>
      <c r="C53" s="41"/>
      <c r="D53" s="71"/>
      <c r="E53" s="71"/>
      <c r="F53" s="71"/>
      <c r="G53" s="71"/>
    </row>
    <row r="54" spans="1:8" ht="25.5">
      <c r="A54" s="2" t="s">
        <v>34</v>
      </c>
      <c r="B54" s="10" t="s">
        <v>35</v>
      </c>
      <c r="C54" s="41">
        <f>C55+C56</f>
        <v>-474.29999999999927</v>
      </c>
      <c r="D54" s="71">
        <f t="shared" ref="D54:E54" si="5">D55+D56</f>
        <v>1234.5</v>
      </c>
      <c r="E54" s="71">
        <f t="shared" si="5"/>
        <v>-126.5</v>
      </c>
      <c r="F54" s="71"/>
      <c r="G54" s="71"/>
    </row>
    <row r="55" spans="1:8" ht="25.5">
      <c r="A55" s="2" t="s">
        <v>36</v>
      </c>
      <c r="B55" s="10" t="s">
        <v>37</v>
      </c>
      <c r="C55" s="58">
        <v>-13249.9</v>
      </c>
      <c r="D55" s="71">
        <v>-12858.8</v>
      </c>
      <c r="E55" s="71">
        <v>-12252.1</v>
      </c>
      <c r="F55" s="71"/>
      <c r="G55" s="71"/>
    </row>
    <row r="56" spans="1:8" ht="29.25" customHeight="1">
      <c r="A56" s="2" t="s">
        <v>38</v>
      </c>
      <c r="B56" s="10" t="s">
        <v>39</v>
      </c>
      <c r="C56" s="58">
        <v>12775.6</v>
      </c>
      <c r="D56" s="71">
        <v>14093.3</v>
      </c>
      <c r="E56" s="71">
        <v>12125.6</v>
      </c>
      <c r="F56" s="71"/>
      <c r="G56" s="71"/>
    </row>
    <row r="60" spans="1:8" ht="14.25">
      <c r="A60" s="72" t="s">
        <v>84</v>
      </c>
      <c r="B60" s="72"/>
      <c r="C60" s="72"/>
      <c r="D60" s="72"/>
      <c r="E60" s="72"/>
      <c r="F60" s="72"/>
      <c r="G60" s="72"/>
    </row>
  </sheetData>
  <mergeCells count="2">
    <mergeCell ref="A60:G60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H14" sqref="H14"/>
    </sheetView>
  </sheetViews>
  <sheetFormatPr defaultRowHeight="15"/>
  <cols>
    <col min="1" max="1" width="22.28515625" style="4" customWidth="1"/>
    <col min="2" max="2" width="15.7109375" style="4" customWidth="1"/>
    <col min="3" max="3" width="10.42578125" style="4" customWidth="1"/>
    <col min="4" max="4" width="14.140625" style="4" customWidth="1"/>
    <col min="5" max="5" width="14.42578125" style="4" customWidth="1"/>
    <col min="6" max="6" width="11.7109375" style="4" customWidth="1"/>
    <col min="7" max="7" width="12.28515625" style="4" customWidth="1"/>
    <col min="8" max="16384" width="9.140625" style="4"/>
  </cols>
  <sheetData>
    <row r="2" spans="1:7" ht="96" customHeight="1">
      <c r="A2" s="73" t="s">
        <v>109</v>
      </c>
      <c r="B2" s="72"/>
      <c r="C2" s="72"/>
      <c r="D2" s="72"/>
      <c r="E2" s="72"/>
      <c r="F2" s="72"/>
      <c r="G2" s="72"/>
    </row>
    <row r="3" spans="1:7">
      <c r="G3" s="5"/>
    </row>
    <row r="4" spans="1:7" ht="70.5" customHeight="1">
      <c r="A4" s="1" t="s">
        <v>40</v>
      </c>
      <c r="B4" s="1" t="s">
        <v>41</v>
      </c>
      <c r="C4" s="42" t="s">
        <v>106</v>
      </c>
      <c r="D4" s="42" t="s">
        <v>107</v>
      </c>
      <c r="E4" s="42" t="s">
        <v>110</v>
      </c>
      <c r="F4" s="32" t="s">
        <v>99</v>
      </c>
      <c r="G4" s="32" t="s">
        <v>98</v>
      </c>
    </row>
    <row r="5" spans="1:7" ht="44.25" customHeight="1">
      <c r="A5" s="8" t="s">
        <v>42</v>
      </c>
      <c r="B5" s="59">
        <v>8</v>
      </c>
      <c r="C5" s="50">
        <v>1934.4</v>
      </c>
      <c r="D5" s="50">
        <v>2086</v>
      </c>
      <c r="E5" s="50">
        <v>2086</v>
      </c>
      <c r="F5" s="50">
        <f>E5/D5*100</f>
        <v>100</v>
      </c>
      <c r="G5" s="50">
        <f>E5/C5*100</f>
        <v>107.83705541770057</v>
      </c>
    </row>
    <row r="6" spans="1:7" ht="42.75" customHeight="1">
      <c r="A6" s="2" t="s">
        <v>43</v>
      </c>
      <c r="B6" s="59">
        <v>5.3</v>
      </c>
      <c r="C6" s="50">
        <v>1646.8</v>
      </c>
      <c r="D6" s="50">
        <v>2075.5</v>
      </c>
      <c r="E6" s="50">
        <v>1831</v>
      </c>
      <c r="F6" s="50">
        <f>E6/D6*100</f>
        <v>88.219706094916887</v>
      </c>
      <c r="G6" s="50">
        <f>E6/C6*100</f>
        <v>111.18532912314794</v>
      </c>
    </row>
    <row r="10" spans="1:7">
      <c r="A10" s="72" t="s">
        <v>45</v>
      </c>
      <c r="B10" s="72"/>
      <c r="C10" s="72"/>
      <c r="D10" s="72"/>
      <c r="E10" s="72"/>
      <c r="F10" s="72"/>
      <c r="G10" s="72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6"/>
  <sheetViews>
    <sheetView tabSelected="1" workbookViewId="0">
      <selection activeCell="F9" sqref="F9"/>
    </sheetView>
  </sheetViews>
  <sheetFormatPr defaultRowHeight="15"/>
  <cols>
    <col min="1" max="1" width="36.42578125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6" ht="96" customHeight="1">
      <c r="A2" s="73" t="s">
        <v>111</v>
      </c>
      <c r="B2" s="72"/>
      <c r="C2" s="72"/>
      <c r="D2" s="72"/>
      <c r="E2" s="72"/>
      <c r="F2" s="72"/>
    </row>
    <row r="3" spans="1:6">
      <c r="F3" s="5"/>
    </row>
    <row r="4" spans="1:6" ht="66.75" customHeight="1">
      <c r="A4" s="3" t="s">
        <v>81</v>
      </c>
      <c r="B4" s="42" t="s">
        <v>112</v>
      </c>
      <c r="C4" s="42" t="s">
        <v>107</v>
      </c>
      <c r="D4" s="42" t="s">
        <v>113</v>
      </c>
      <c r="E4" s="42" t="s">
        <v>99</v>
      </c>
      <c r="F4" s="32" t="s">
        <v>98</v>
      </c>
    </row>
    <row r="5" spans="1:6" s="31" customFormat="1" ht="66.75" customHeight="1">
      <c r="A5" s="44" t="s">
        <v>100</v>
      </c>
      <c r="B5" s="34">
        <v>0</v>
      </c>
      <c r="C5" s="34">
        <v>2</v>
      </c>
      <c r="D5" s="34">
        <v>2</v>
      </c>
      <c r="E5" s="34">
        <f t="shared" ref="E5:E12" si="0">D5/C5*100</f>
        <v>100</v>
      </c>
      <c r="F5" s="35">
        <v>0</v>
      </c>
    </row>
    <row r="6" spans="1:6" s="33" customFormat="1" ht="57.75" customHeight="1">
      <c r="A6" s="45" t="s">
        <v>101</v>
      </c>
      <c r="B6" s="34">
        <v>0</v>
      </c>
      <c r="C6" s="34">
        <v>5.6</v>
      </c>
      <c r="D6" s="34">
        <v>5.6</v>
      </c>
      <c r="E6" s="34">
        <f t="shared" si="0"/>
        <v>100</v>
      </c>
      <c r="F6" s="35">
        <v>0</v>
      </c>
    </row>
    <row r="7" spans="1:6" ht="52.5" customHeight="1">
      <c r="A7" s="46" t="s">
        <v>92</v>
      </c>
      <c r="B7" s="34">
        <v>3166.7</v>
      </c>
      <c r="C7" s="34">
        <v>2997.5</v>
      </c>
      <c r="D7" s="34">
        <v>2764.1</v>
      </c>
      <c r="E7" s="34">
        <f t="shared" si="0"/>
        <v>92.213511259382813</v>
      </c>
      <c r="F7" s="34">
        <f t="shared" ref="F7:F12" si="1">D7/B7*100</f>
        <v>87.286449616319828</v>
      </c>
    </row>
    <row r="8" spans="1:6" ht="90" customHeight="1">
      <c r="A8" s="47" t="s">
        <v>93</v>
      </c>
      <c r="B8" s="34">
        <v>30</v>
      </c>
      <c r="C8" s="34">
        <v>0</v>
      </c>
      <c r="D8" s="34">
        <v>0</v>
      </c>
      <c r="E8" s="34">
        <v>0</v>
      </c>
      <c r="F8" s="34">
        <f t="shared" si="1"/>
        <v>0</v>
      </c>
    </row>
    <row r="9" spans="1:6" ht="66" customHeight="1">
      <c r="A9" s="48" t="s">
        <v>89</v>
      </c>
      <c r="B9" s="34">
        <v>992.2</v>
      </c>
      <c r="C9" s="34">
        <v>1840.7</v>
      </c>
      <c r="D9" s="34">
        <v>911.5</v>
      </c>
      <c r="E9" s="34">
        <f t="shared" si="0"/>
        <v>49.519204650404738</v>
      </c>
      <c r="F9" s="34">
        <f t="shared" si="1"/>
        <v>91.866559161459378</v>
      </c>
    </row>
    <row r="10" spans="1:6" s="33" customFormat="1" ht="92.25" customHeight="1">
      <c r="A10" s="49" t="s">
        <v>114</v>
      </c>
      <c r="B10" s="34">
        <v>559.70000000000005</v>
      </c>
      <c r="C10" s="34">
        <v>0</v>
      </c>
      <c r="D10" s="34">
        <v>0</v>
      </c>
      <c r="E10" s="34">
        <v>0</v>
      </c>
      <c r="F10" s="34">
        <v>0</v>
      </c>
    </row>
    <row r="11" spans="1:6" s="33" customFormat="1" ht="48.75" customHeight="1">
      <c r="A11" s="48" t="s">
        <v>102</v>
      </c>
      <c r="B11" s="34">
        <v>0</v>
      </c>
      <c r="C11" s="34">
        <v>50</v>
      </c>
      <c r="D11" s="34">
        <v>50</v>
      </c>
      <c r="E11" s="34">
        <f t="shared" si="0"/>
        <v>100</v>
      </c>
      <c r="F11" s="34">
        <v>0</v>
      </c>
    </row>
    <row r="12" spans="1:6" ht="15" customHeight="1">
      <c r="A12" s="16" t="s">
        <v>82</v>
      </c>
      <c r="B12" s="35">
        <f>SUM(B5:B11)</f>
        <v>4748.5999999999995</v>
      </c>
      <c r="C12" s="35">
        <f>SUM(C5:C11)</f>
        <v>4895.8</v>
      </c>
      <c r="D12" s="35">
        <f>SUM(D5:D11)</f>
        <v>3733.2</v>
      </c>
      <c r="E12" s="60">
        <f t="shared" si="0"/>
        <v>76.253114914824948</v>
      </c>
      <c r="F12" s="60">
        <f t="shared" si="1"/>
        <v>78.616855494250942</v>
      </c>
    </row>
    <row r="13" spans="1:6">
      <c r="B13" s="30"/>
    </row>
    <row r="16" spans="1:6">
      <c r="A16" s="72" t="s">
        <v>83</v>
      </c>
      <c r="B16" s="72"/>
      <c r="C16" s="72"/>
      <c r="D16" s="72"/>
      <c r="E16" s="72"/>
      <c r="F16" s="72"/>
    </row>
  </sheetData>
  <mergeCells count="2">
    <mergeCell ref="A2:F2"/>
    <mergeCell ref="A16:F1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2021-01-21T12:56:12Z</cp:lastPrinted>
  <dcterms:created xsi:type="dcterms:W3CDTF">2017-04-17T10:25:39Z</dcterms:created>
  <dcterms:modified xsi:type="dcterms:W3CDTF">2021-01-22T05:50:26Z</dcterms:modified>
</cp:coreProperties>
</file>