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F8" i="1"/>
  <c r="F9"/>
  <c r="F10"/>
  <c r="F11"/>
  <c r="F12"/>
  <c r="F13"/>
  <c r="F14"/>
  <c r="F15"/>
  <c r="F16"/>
  <c r="F17"/>
  <c r="F18"/>
  <c r="F19"/>
  <c r="F20"/>
  <c r="F21"/>
  <c r="F24"/>
  <c r="F25"/>
  <c r="F26"/>
  <c r="F27"/>
  <c r="F28"/>
  <c r="F29"/>
  <c r="F30"/>
  <c r="F31"/>
  <c r="G7"/>
  <c r="G8"/>
  <c r="G9"/>
  <c r="G10"/>
  <c r="G11"/>
  <c r="G12"/>
  <c r="G13"/>
  <c r="G14"/>
  <c r="G15"/>
  <c r="G16"/>
  <c r="G20"/>
  <c r="G24"/>
  <c r="G25"/>
  <c r="G26"/>
  <c r="G27"/>
  <c r="G29"/>
  <c r="G30"/>
  <c r="G31"/>
  <c r="G5"/>
  <c r="G6" i="2"/>
  <c r="F7" i="3"/>
  <c r="F12"/>
  <c r="E5"/>
  <c r="E6"/>
  <c r="E7"/>
  <c r="E8"/>
  <c r="E11"/>
  <c r="E12"/>
  <c r="G33" i="1"/>
  <c r="G38"/>
  <c r="G39"/>
  <c r="G40"/>
  <c r="G41"/>
  <c r="G42"/>
  <c r="G47"/>
  <c r="G48"/>
  <c r="F36"/>
  <c r="F37"/>
  <c r="F38"/>
  <c r="F39"/>
  <c r="F40"/>
  <c r="F41"/>
  <c r="F42"/>
  <c r="F43"/>
  <c r="F44"/>
  <c r="F45"/>
  <c r="F46"/>
  <c r="F47"/>
  <c r="F48"/>
  <c r="F49"/>
  <c r="F50"/>
  <c r="C12" i="3"/>
  <c r="D12"/>
  <c r="B12"/>
  <c r="G5" i="2"/>
  <c r="E5" i="1" l="1"/>
  <c r="F7" l="1"/>
  <c r="F6" i="2"/>
  <c r="E9" i="3"/>
  <c r="F35" i="1"/>
  <c r="C5" l="1"/>
  <c r="D5"/>
  <c r="C33"/>
  <c r="D33"/>
  <c r="E33"/>
  <c r="F33" l="1"/>
  <c r="F5"/>
  <c r="C51" l="1"/>
  <c r="E51" l="1"/>
  <c r="D51"/>
  <c r="D54"/>
  <c r="D52" s="1"/>
  <c r="E54"/>
  <c r="E52" s="1"/>
  <c r="C54" l="1"/>
  <c r="C52" s="1"/>
  <c r="F5" i="2"/>
</calcChain>
</file>

<file path=xl/sharedStrings.xml><?xml version="1.0" encoding="utf-8"?>
<sst xmlns="http://schemas.openxmlformats.org/spreadsheetml/2006/main" count="134" uniqueCount="123">
  <si>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</si>
  <si>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</si>
  <si>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</si>
  <si>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</si>
  <si>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</si>
  <si>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</si>
  <si>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</si>
  <si>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</si>
  <si>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</si>
  <si>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</si>
  <si>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</si>
  <si>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</si>
  <si>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</si>
  <si>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</si>
  <si>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</si>
  <si>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</si>
  <si>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</si>
  <si>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</si>
  <si>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</si>
  <si>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</si>
  <si>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</si>
  <si>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</si>
  <si>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</si>
  <si>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</si>
  <si>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</si>
  <si>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</si>
  <si>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</si>
  <si>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</si>
  <si>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</si>
  <si>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</si>
  <si>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</si>
  <si>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</si>
  <si>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</si>
  <si>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</si>
  <si>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</si>
  <si>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</si>
  <si>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</si>
  <si>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</si>
  <si>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</si>
  <si>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</si>
  <si>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</si>
  <si>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</si>
  <si>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</si>
  <si>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</si>
  <si>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</si>
  <si>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</si>
  <si>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</si>
  <si>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</si>
  <si>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</si>
  <si>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</si>
  <si>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</si>
  <si>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</si>
  <si>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</si>
  <si>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</si>
  <si>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</si>
  <si>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</si>
  <si>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</si>
  <si>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</si>
  <si>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</si>
  <si>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</si>
  <si>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</si>
  <si>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</si>
  <si>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</si>
  <si>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</si>
  <si>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</si>
  <si>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</si>
  <si>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</si>
  <si>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</si>
  <si>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</si>
  <si>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</si>
  <si>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</si>
  <si>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</si>
  <si>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</si>
  <si>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</si>
  <si>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</si>
  <si>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</si>
  <si>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</si>
  <si>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</si>
  <si>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</si>
  <si>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</si>
  <si>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</si>
  <si>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</si>
  <si>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</si>
  <si>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</si>
  <si>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</si>
  <si>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</si>
  <si>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</si>
  <si>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</si>
  <si>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</si>
  <si>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</si>
  <si>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Доходы получаемые в виде арендной платы </t>
  </si>
  <si>
    <t>11105020000000120</t>
  </si>
  <si>
    <t>св. 2,2 раза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</si>
  <si>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</si>
  <si>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</si>
  <si>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Невыясненные поступления</t>
  </si>
  <si>
    <t>11701000000000180</t>
  </si>
  <si>
    <t>Муниципальная программа "Развитие материально-технической базы для организации осуществления полномочий органами местного самоуправления Свободинского муниципального образования Базарно-Карабулакского муниципального района"</t>
  </si>
  <si>
    <t>Безвозмездные перечисления организаций</t>
  </si>
  <si>
    <t>20405099130073150</t>
  </si>
  <si>
    <t>св. 2,1 раза</t>
  </si>
  <si>
    <t>Культура и кинематография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</si>
  <si>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апреля 2020 года
</t>
  </si>
  <si>
    <t>Исполнено на 1 апреля 2019 г. (тыс.руб)</t>
  </si>
  <si>
    <t>Утвержденные бюджетные назначения на           1 апреля 2020 г. (тыс.руб)</t>
  </si>
  <si>
    <t>Исполнено на       1 апреля 2020 г. (тыс.руб)</t>
  </si>
  <si>
    <t>% исполнения плана                       2020 года</t>
  </si>
  <si>
    <t>% исполнения 2020 года к 2019 году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</si>
  <si>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2020 года     
</t>
  </si>
  <si>
    <t>Исполнено на             1 апреля 2019 г. (тыс.руб)</t>
  </si>
  <si>
    <t>Исполнено на        1 апреля 2020 г. (тыс.руб)</t>
  </si>
  <si>
    <t>% исполнения плана 2020 года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</si>
  <si>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</si>
  <si>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образовании»</t>
  </si>
  <si>
    <t xml:space="preserve">Муниципальная программа "Развитие кадрового потенциала МБУК "КДЦ Свободинского МО" на 2020 год" </t>
  </si>
  <si>
    <t>св. 3,8 раза</t>
  </si>
  <si>
    <t>св. 3,7 раза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</si>
  <si>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апреля 2020 года
</t>
  </si>
  <si>
    <t>Исполнено на         1 апреля 2020 г. (тыс.руб)</t>
  </si>
  <si>
    <t>Субсидии бюджетам муницпальных районов и поселений области на поддержку отрасли культуры</t>
  </si>
  <si>
    <t>20225519130000150</t>
  </si>
  <si>
    <t>св. 2,8 раза</t>
  </si>
  <si>
    <t>св. 14 раз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</si>
</sst>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165" fontId="8" fillId="0" borderId="4" xfId="3" applyNumberFormat="1" applyFont="1" applyFill="1" applyBorder="1" applyAlignment="1" applyProtection="1">
      <alignment wrapText="1"/>
      <protection hidden="1"/>
    </xf>
    <xf numFmtId="165" fontId="8" fillId="0" borderId="4" xfId="4" applyNumberFormat="1" applyFont="1" applyFill="1" applyBorder="1" applyAlignment="1" applyProtection="1">
      <alignment wrapText="1"/>
      <protection hidden="1"/>
    </xf>
    <xf numFmtId="165" fontId="8" fillId="0" borderId="4" xfId="5" applyNumberFormat="1" applyFont="1" applyFill="1" applyBorder="1" applyAlignment="1" applyProtection="1">
      <alignment wrapText="1"/>
      <protection hidden="1"/>
    </xf>
    <xf numFmtId="37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8" fillId="0" borderId="4" xfId="7" applyNumberFormat="1" applyFont="1" applyFill="1" applyBorder="1" applyAlignment="1" applyProtection="1">
      <alignment wrapText="1"/>
      <protection hidden="1"/>
    </xf>
    <xf numFmtId="164" fontId="4" fillId="0" borderId="0" xfId="0" applyNumberFormat="1" applyFont="1"/>
    <xf numFmtId="0" fontId="4" fillId="0" borderId="0" xfId="0" applyFont="1"/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165" fontId="8" fillId="0" borderId="1" xfId="7" applyNumberFormat="1" applyFont="1" applyFill="1" applyBorder="1" applyAlignment="1" applyProtection="1">
      <alignment wrapText="1"/>
      <protection hidden="1"/>
    </xf>
    <xf numFmtId="0" fontId="4" fillId="0" borderId="0" xfId="0" applyFont="1"/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</cellXfs>
  <cellStyles count="11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0"/>
  <sheetViews>
    <sheetView zoomScale="90" zoomScaleNormal="90" workbookViewId="0">
      <selection activeCell="F11" sqref="F11"/>
    </sheetView>
  </sheetViews>
  <sheetFormatPr defaultRowHeight="12.75"/>
  <cols>
    <col min="1" max="1" width="29" style="6" customWidth="1"/>
    <col min="2" max="2" width="20.28515625" style="6" customWidth="1"/>
    <col min="3" max="3" width="11.7109375" style="6" customWidth="1"/>
    <col min="4" max="4" width="15" style="6" customWidth="1"/>
    <col min="5" max="5" width="15.140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7" ht="65.25" customHeight="1">
      <c r="A2" s="58" t="s">
        <v>102</v>
      </c>
      <c r="B2" s="57"/>
      <c r="C2" s="57"/>
      <c r="D2" s="57"/>
      <c r="E2" s="57"/>
      <c r="F2" s="57"/>
      <c r="G2" s="57"/>
    </row>
    <row r="3" spans="1:7">
      <c r="G3" s="7" t="s">
        <v>44</v>
      </c>
    </row>
    <row r="4" spans="1:7" ht="63.75" customHeight="1">
      <c r="A4" s="1" t="s">
        <v>0</v>
      </c>
      <c r="B4" s="1" t="s">
        <v>1</v>
      </c>
      <c r="C4" s="1" t="s">
        <v>103</v>
      </c>
      <c r="D4" s="1" t="s">
        <v>104</v>
      </c>
      <c r="E4" s="1" t="s">
        <v>105</v>
      </c>
      <c r="F4" s="1" t="s">
        <v>106</v>
      </c>
      <c r="G4" s="1" t="s">
        <v>107</v>
      </c>
    </row>
    <row r="5" spans="1:7" ht="18" customHeight="1">
      <c r="A5" s="30" t="s">
        <v>2</v>
      </c>
      <c r="B5" s="31"/>
      <c r="C5" s="32">
        <f>C7+C24</f>
        <v>2223.6</v>
      </c>
      <c r="D5" s="66">
        <f>D7+D24</f>
        <v>12166.4</v>
      </c>
      <c r="E5" s="66">
        <f>E7+E24</f>
        <v>2375.6999999999998</v>
      </c>
      <c r="F5" s="66">
        <f>E5/D5*100</f>
        <v>19.526729352972119</v>
      </c>
      <c r="G5" s="66">
        <f t="shared" ref="G5:G32" si="0">E5/C5*100</f>
        <v>106.84025903939558</v>
      </c>
    </row>
    <row r="6" spans="1:7" ht="15" customHeight="1">
      <c r="A6" s="27" t="s">
        <v>3</v>
      </c>
      <c r="B6" s="26"/>
      <c r="C6" s="20"/>
      <c r="D6" s="67"/>
      <c r="E6" s="67"/>
      <c r="F6" s="67"/>
      <c r="G6" s="67"/>
    </row>
    <row r="7" spans="1:7" ht="15" customHeight="1">
      <c r="A7" s="21" t="s">
        <v>46</v>
      </c>
      <c r="B7" s="22">
        <v>1E+16</v>
      </c>
      <c r="C7" s="43">
        <v>1676.1</v>
      </c>
      <c r="D7" s="59">
        <v>9286.4</v>
      </c>
      <c r="E7" s="59">
        <v>1869.1</v>
      </c>
      <c r="F7" s="67">
        <f t="shared" ref="F7:F32" si="1">E7/D7*100</f>
        <v>20.127282908339076</v>
      </c>
      <c r="G7" s="67">
        <f t="shared" si="0"/>
        <v>111.51482608436251</v>
      </c>
    </row>
    <row r="8" spans="1:7" ht="15" customHeight="1">
      <c r="A8" s="21" t="s">
        <v>47</v>
      </c>
      <c r="B8" s="22">
        <v>1.01E+16</v>
      </c>
      <c r="C8" s="42">
        <v>448.9</v>
      </c>
      <c r="D8" s="59">
        <v>2504.5</v>
      </c>
      <c r="E8" s="59">
        <v>554.20000000000005</v>
      </c>
      <c r="F8" s="67">
        <f t="shared" si="1"/>
        <v>22.128169295268517</v>
      </c>
      <c r="G8" s="67">
        <f t="shared" si="0"/>
        <v>123.45734016484742</v>
      </c>
    </row>
    <row r="9" spans="1:7" ht="15" customHeight="1">
      <c r="A9" s="21" t="s">
        <v>48</v>
      </c>
      <c r="B9" s="17" t="s">
        <v>49</v>
      </c>
      <c r="C9" s="42">
        <v>448.9</v>
      </c>
      <c r="D9" s="59">
        <v>2504.5</v>
      </c>
      <c r="E9" s="59">
        <v>554.20000000000005</v>
      </c>
      <c r="F9" s="67">
        <f t="shared" si="1"/>
        <v>22.128169295268517</v>
      </c>
      <c r="G9" s="67">
        <f t="shared" si="0"/>
        <v>123.45734016484742</v>
      </c>
    </row>
    <row r="10" spans="1:7" ht="51.75" customHeight="1">
      <c r="A10" s="21" t="s">
        <v>50</v>
      </c>
      <c r="B10" s="22">
        <v>1.03E+16</v>
      </c>
      <c r="C10" s="42">
        <v>319</v>
      </c>
      <c r="D10" s="59">
        <v>1324.8</v>
      </c>
      <c r="E10" s="59">
        <v>294.7</v>
      </c>
      <c r="F10" s="67">
        <f t="shared" si="1"/>
        <v>22.244867149758456</v>
      </c>
      <c r="G10" s="67">
        <f t="shared" si="0"/>
        <v>92.38244514106583</v>
      </c>
    </row>
    <row r="11" spans="1:7" ht="20.25" customHeight="1">
      <c r="A11" s="21" t="s">
        <v>51</v>
      </c>
      <c r="B11" s="22">
        <v>1.05E+16</v>
      </c>
      <c r="C11" s="42">
        <v>423.8</v>
      </c>
      <c r="D11" s="59">
        <v>554.1</v>
      </c>
      <c r="E11" s="59">
        <v>315.7</v>
      </c>
      <c r="F11" s="67">
        <f t="shared" si="1"/>
        <v>56.975275221079222</v>
      </c>
      <c r="G11" s="67">
        <f t="shared" si="0"/>
        <v>74.492685228881541</v>
      </c>
    </row>
    <row r="12" spans="1:7" ht="24.75" customHeight="1">
      <c r="A12" s="21" t="s">
        <v>52</v>
      </c>
      <c r="B12" s="17" t="s">
        <v>53</v>
      </c>
      <c r="C12" s="42">
        <v>423.8</v>
      </c>
      <c r="D12" s="60">
        <v>554.1</v>
      </c>
      <c r="E12" s="59">
        <v>315.7</v>
      </c>
      <c r="F12" s="67">
        <f t="shared" si="1"/>
        <v>56.975275221079222</v>
      </c>
      <c r="G12" s="67">
        <f t="shared" si="0"/>
        <v>74.492685228881541</v>
      </c>
    </row>
    <row r="13" spans="1:7" ht="14.25" customHeight="1">
      <c r="A13" s="21" t="s">
        <v>54</v>
      </c>
      <c r="B13" s="22">
        <v>1.06E+16</v>
      </c>
      <c r="C13" s="42">
        <v>467.8</v>
      </c>
      <c r="D13" s="59">
        <v>4649</v>
      </c>
      <c r="E13" s="59">
        <v>659</v>
      </c>
      <c r="F13" s="67">
        <f t="shared" si="1"/>
        <v>14.175091417509142</v>
      </c>
      <c r="G13" s="67">
        <f t="shared" si="0"/>
        <v>140.87216759298846</v>
      </c>
    </row>
    <row r="14" spans="1:7" ht="27.75" customHeight="1">
      <c r="A14" s="21" t="s">
        <v>55</v>
      </c>
      <c r="B14" s="17" t="s">
        <v>56</v>
      </c>
      <c r="C14" s="42">
        <v>26.4</v>
      </c>
      <c r="D14" s="60">
        <v>728</v>
      </c>
      <c r="E14" s="59">
        <v>19.899999999999999</v>
      </c>
      <c r="F14" s="67">
        <f t="shared" si="1"/>
        <v>2.7335164835164831</v>
      </c>
      <c r="G14" s="67">
        <f t="shared" si="0"/>
        <v>75.378787878787875</v>
      </c>
    </row>
    <row r="15" spans="1:7" ht="12.75" customHeight="1">
      <c r="A15" s="21" t="s">
        <v>57</v>
      </c>
      <c r="B15" s="17" t="s">
        <v>58</v>
      </c>
      <c r="C15" s="42">
        <v>441.4</v>
      </c>
      <c r="D15" s="59">
        <v>3921</v>
      </c>
      <c r="E15" s="59">
        <v>639.1</v>
      </c>
      <c r="F15" s="67">
        <f t="shared" si="1"/>
        <v>16.299413414945167</v>
      </c>
      <c r="G15" s="67">
        <f t="shared" si="0"/>
        <v>144.78930675124604</v>
      </c>
    </row>
    <row r="16" spans="1:7" ht="12.75" customHeight="1">
      <c r="A16" s="21" t="s">
        <v>59</v>
      </c>
      <c r="B16" s="22">
        <v>1.08E+16</v>
      </c>
      <c r="C16" s="42">
        <v>0.7</v>
      </c>
      <c r="D16" s="59">
        <v>1</v>
      </c>
      <c r="E16" s="59">
        <v>1</v>
      </c>
      <c r="F16" s="67">
        <f t="shared" si="1"/>
        <v>100</v>
      </c>
      <c r="G16" s="67">
        <f t="shared" si="0"/>
        <v>142.85714285714286</v>
      </c>
    </row>
    <row r="17" spans="1:8" ht="54.75" customHeight="1">
      <c r="A17" s="21" t="s">
        <v>60</v>
      </c>
      <c r="B17" s="22">
        <v>1.11E+16</v>
      </c>
      <c r="C17" s="42">
        <v>15.8</v>
      </c>
      <c r="D17" s="59">
        <v>153</v>
      </c>
      <c r="E17" s="59">
        <v>44.5</v>
      </c>
      <c r="F17" s="67">
        <f t="shared" si="1"/>
        <v>29.084967320261441</v>
      </c>
      <c r="G17" s="67" t="s">
        <v>121</v>
      </c>
      <c r="H17" s="56"/>
    </row>
    <row r="18" spans="1:8" ht="27.75" customHeight="1">
      <c r="A18" s="21" t="s">
        <v>61</v>
      </c>
      <c r="B18" s="17" t="s">
        <v>62</v>
      </c>
      <c r="C18" s="42">
        <v>2.2000000000000002</v>
      </c>
      <c r="D18" s="59">
        <v>100</v>
      </c>
      <c r="E18" s="59">
        <v>30.9</v>
      </c>
      <c r="F18" s="67">
        <f t="shared" si="1"/>
        <v>30.9</v>
      </c>
      <c r="G18" s="67" t="s">
        <v>122</v>
      </c>
      <c r="H18" s="56"/>
    </row>
    <row r="19" spans="1:8" ht="27.75" customHeight="1">
      <c r="A19" s="21" t="s">
        <v>90</v>
      </c>
      <c r="B19" s="17" t="s">
        <v>91</v>
      </c>
      <c r="C19" s="42">
        <v>0</v>
      </c>
      <c r="D19" s="59">
        <v>3</v>
      </c>
      <c r="E19" s="59">
        <v>0</v>
      </c>
      <c r="F19" s="67">
        <f t="shared" si="1"/>
        <v>0</v>
      </c>
      <c r="G19" s="67">
        <v>0</v>
      </c>
      <c r="H19" s="56"/>
    </row>
    <row r="20" spans="1:8" ht="132" customHeight="1">
      <c r="A20" s="21" t="s">
        <v>63</v>
      </c>
      <c r="B20" s="17" t="s">
        <v>64</v>
      </c>
      <c r="C20" s="42">
        <v>13.6</v>
      </c>
      <c r="D20" s="61">
        <v>50</v>
      </c>
      <c r="E20" s="61">
        <v>13.6</v>
      </c>
      <c r="F20" s="67">
        <f t="shared" si="1"/>
        <v>27.200000000000003</v>
      </c>
      <c r="G20" s="67">
        <f t="shared" si="0"/>
        <v>100</v>
      </c>
      <c r="H20" s="56"/>
    </row>
    <row r="21" spans="1:8" ht="30" customHeight="1">
      <c r="A21" s="21" t="s">
        <v>65</v>
      </c>
      <c r="B21" s="17" t="s">
        <v>66</v>
      </c>
      <c r="C21" s="42">
        <v>0</v>
      </c>
      <c r="D21" s="65">
        <v>100</v>
      </c>
      <c r="E21" s="65">
        <v>0</v>
      </c>
      <c r="F21" s="67">
        <f t="shared" si="1"/>
        <v>0</v>
      </c>
      <c r="G21" s="67">
        <v>0</v>
      </c>
      <c r="H21" s="56"/>
    </row>
    <row r="22" spans="1:8" ht="28.5" customHeight="1">
      <c r="A22" s="21" t="s">
        <v>67</v>
      </c>
      <c r="B22" s="17" t="s">
        <v>68</v>
      </c>
      <c r="C22" s="42">
        <v>0</v>
      </c>
      <c r="D22" s="65">
        <v>0</v>
      </c>
      <c r="E22" s="65">
        <v>0</v>
      </c>
      <c r="F22" s="67">
        <v>0</v>
      </c>
      <c r="G22" s="67">
        <v>0</v>
      </c>
      <c r="H22" s="56"/>
    </row>
    <row r="23" spans="1:8" ht="18" customHeight="1">
      <c r="A23" s="21" t="s">
        <v>95</v>
      </c>
      <c r="B23" s="17" t="s">
        <v>96</v>
      </c>
      <c r="C23" s="42">
        <v>0</v>
      </c>
      <c r="D23" s="65">
        <v>0</v>
      </c>
      <c r="E23" s="65">
        <v>0</v>
      </c>
      <c r="F23" s="67">
        <v>0</v>
      </c>
      <c r="G23" s="67">
        <v>0</v>
      </c>
      <c r="H23" s="56"/>
    </row>
    <row r="24" spans="1:8" ht="41.25" customHeight="1">
      <c r="A24" s="21" t="s">
        <v>69</v>
      </c>
      <c r="B24" s="17" t="s">
        <v>70</v>
      </c>
      <c r="C24" s="42">
        <v>547.5</v>
      </c>
      <c r="D24" s="65">
        <v>2880</v>
      </c>
      <c r="E24" s="65">
        <v>506.6</v>
      </c>
      <c r="F24" s="67">
        <f t="shared" si="1"/>
        <v>17.590277777777779</v>
      </c>
      <c r="G24" s="67">
        <f t="shared" si="0"/>
        <v>92.529680365296812</v>
      </c>
      <c r="H24" s="56"/>
    </row>
    <row r="25" spans="1:8" ht="54" customHeight="1">
      <c r="A25" s="21" t="s">
        <v>71</v>
      </c>
      <c r="B25" s="17" t="s">
        <v>72</v>
      </c>
      <c r="C25" s="42">
        <v>64.7</v>
      </c>
      <c r="D25" s="65">
        <v>273.7</v>
      </c>
      <c r="E25" s="65">
        <v>69</v>
      </c>
      <c r="F25" s="67">
        <f t="shared" si="1"/>
        <v>25.210084033613445</v>
      </c>
      <c r="G25" s="67">
        <f t="shared" si="0"/>
        <v>106.64605873261206</v>
      </c>
      <c r="H25" s="56"/>
    </row>
    <row r="26" spans="1:8" ht="117" hidden="1" customHeight="1">
      <c r="A26" s="21" t="s">
        <v>73</v>
      </c>
      <c r="B26" s="17" t="s">
        <v>74</v>
      </c>
      <c r="C26" s="42">
        <v>0</v>
      </c>
      <c r="D26" s="65"/>
      <c r="E26" s="65"/>
      <c r="F26" s="67" t="e">
        <f t="shared" si="1"/>
        <v>#DIV/0!</v>
      </c>
      <c r="G26" s="67" t="e">
        <f t="shared" si="0"/>
        <v>#DIV/0!</v>
      </c>
      <c r="H26" s="56"/>
    </row>
    <row r="27" spans="1:8" ht="58.5" customHeight="1">
      <c r="A27" s="21" t="s">
        <v>73</v>
      </c>
      <c r="B27" s="17" t="s">
        <v>74</v>
      </c>
      <c r="C27" s="42">
        <v>64.7</v>
      </c>
      <c r="D27" s="62">
        <v>273.7</v>
      </c>
      <c r="E27" s="62">
        <v>69</v>
      </c>
      <c r="F27" s="67">
        <f t="shared" si="1"/>
        <v>25.210084033613445</v>
      </c>
      <c r="G27" s="67">
        <f t="shared" si="0"/>
        <v>106.64605873261206</v>
      </c>
      <c r="H27" s="56"/>
    </row>
    <row r="28" spans="1:8" ht="52.5" customHeight="1">
      <c r="A28" s="63" t="s">
        <v>119</v>
      </c>
      <c r="B28" s="64" t="s">
        <v>120</v>
      </c>
      <c r="C28" s="42">
        <v>0</v>
      </c>
      <c r="D28" s="68">
        <v>56.2</v>
      </c>
      <c r="E28" s="67">
        <v>0</v>
      </c>
      <c r="F28" s="67">
        <f t="shared" si="1"/>
        <v>0</v>
      </c>
      <c r="G28" s="67">
        <v>0</v>
      </c>
      <c r="H28" s="56"/>
    </row>
    <row r="29" spans="1:8" ht="63.75" customHeight="1">
      <c r="A29" s="21" t="s">
        <v>75</v>
      </c>
      <c r="B29" s="17" t="s">
        <v>76</v>
      </c>
      <c r="C29" s="42">
        <v>34.4</v>
      </c>
      <c r="D29" s="67">
        <v>202.5</v>
      </c>
      <c r="E29" s="67">
        <v>48</v>
      </c>
      <c r="F29" s="67">
        <f t="shared" si="1"/>
        <v>23.703703703703706</v>
      </c>
      <c r="G29" s="67">
        <f t="shared" si="0"/>
        <v>139.53488372093022</v>
      </c>
      <c r="H29" s="56"/>
    </row>
    <row r="30" spans="1:8" ht="18.75" customHeight="1">
      <c r="A30" s="21" t="s">
        <v>77</v>
      </c>
      <c r="B30" s="17" t="s">
        <v>78</v>
      </c>
      <c r="C30" s="20">
        <v>318.10000000000002</v>
      </c>
      <c r="D30" s="67">
        <v>2347.6</v>
      </c>
      <c r="E30" s="67">
        <v>389.6</v>
      </c>
      <c r="F30" s="67">
        <f t="shared" si="1"/>
        <v>16.595672175839159</v>
      </c>
      <c r="G30" s="67">
        <f t="shared" si="0"/>
        <v>122.47720842502356</v>
      </c>
      <c r="H30" s="56"/>
    </row>
    <row r="31" spans="1:8" ht="39.75" customHeight="1">
      <c r="A31" s="21" t="s">
        <v>79</v>
      </c>
      <c r="B31" s="17" t="s">
        <v>80</v>
      </c>
      <c r="C31" s="20">
        <v>318.10000000000002</v>
      </c>
      <c r="D31" s="67">
        <v>2347.6</v>
      </c>
      <c r="E31" s="67">
        <v>389.6</v>
      </c>
      <c r="F31" s="67">
        <f t="shared" si="1"/>
        <v>16.595672175839159</v>
      </c>
      <c r="G31" s="67">
        <f t="shared" si="0"/>
        <v>122.47720842502356</v>
      </c>
      <c r="H31" s="56"/>
    </row>
    <row r="32" spans="1:8" ht="27" customHeight="1">
      <c r="A32" s="36" t="s">
        <v>98</v>
      </c>
      <c r="B32" s="37" t="s">
        <v>99</v>
      </c>
      <c r="C32" s="38">
        <v>0</v>
      </c>
      <c r="D32" s="68">
        <v>0</v>
      </c>
      <c r="E32" s="68">
        <v>0</v>
      </c>
      <c r="F32" s="67">
        <v>0</v>
      </c>
      <c r="G32" s="67">
        <v>0</v>
      </c>
      <c r="H32" s="56"/>
    </row>
    <row r="33" spans="1:8" ht="21" customHeight="1">
      <c r="A33" s="33" t="s">
        <v>4</v>
      </c>
      <c r="B33" s="34"/>
      <c r="C33" s="28">
        <f>C35+C39+C41+C44+C47</f>
        <v>1399.1999999999998</v>
      </c>
      <c r="D33" s="28">
        <f>D35+D39+D41+D44+D47+D49</f>
        <v>12624.199999999999</v>
      </c>
      <c r="E33" s="28">
        <f>E35+E39+E41+E44+E47+E49</f>
        <v>2394.5999999999995</v>
      </c>
      <c r="F33" s="28">
        <f>E33/D33*100</f>
        <v>18.968330666497675</v>
      </c>
      <c r="G33" s="35">
        <f t="shared" ref="G33:G48" si="2">E33/C33*100</f>
        <v>171.14065180102915</v>
      </c>
    </row>
    <row r="34" spans="1:8">
      <c r="A34" s="2" t="s">
        <v>3</v>
      </c>
      <c r="B34" s="13"/>
      <c r="C34" s="35"/>
      <c r="D34" s="29"/>
      <c r="E34" s="29"/>
      <c r="F34" s="28"/>
      <c r="G34" s="52"/>
    </row>
    <row r="35" spans="1:8" ht="18.75" customHeight="1">
      <c r="A35" s="2" t="s">
        <v>5</v>
      </c>
      <c r="B35" s="14" t="s">
        <v>6</v>
      </c>
      <c r="C35" s="53">
        <v>430.4</v>
      </c>
      <c r="D35" s="53">
        <v>3892.1</v>
      </c>
      <c r="E35" s="53">
        <v>922.4</v>
      </c>
      <c r="F35" s="40">
        <f t="shared" ref="F35:F50" si="3">E35/D35*100</f>
        <v>23.699288301944964</v>
      </c>
      <c r="G35" s="52" t="s">
        <v>100</v>
      </c>
      <c r="H35" s="56"/>
    </row>
    <row r="36" spans="1:8" ht="53.25" customHeight="1">
      <c r="A36" s="2" t="s">
        <v>7</v>
      </c>
      <c r="B36" s="15" t="s">
        <v>8</v>
      </c>
      <c r="C36" s="53">
        <v>425.6</v>
      </c>
      <c r="D36" s="55">
        <v>3872.8</v>
      </c>
      <c r="E36" s="53">
        <v>917.5</v>
      </c>
      <c r="F36" s="40">
        <f t="shared" si="3"/>
        <v>23.69086965502995</v>
      </c>
      <c r="G36" s="52" t="s">
        <v>92</v>
      </c>
      <c r="H36" s="56"/>
    </row>
    <row r="37" spans="1:8">
      <c r="A37" s="2" t="s">
        <v>9</v>
      </c>
      <c r="B37" s="14" t="s">
        <v>10</v>
      </c>
      <c r="C37" s="53">
        <v>0</v>
      </c>
      <c r="D37" s="55">
        <v>5</v>
      </c>
      <c r="E37" s="53">
        <v>0</v>
      </c>
      <c r="F37" s="40">
        <f t="shared" si="3"/>
        <v>0</v>
      </c>
      <c r="G37" s="52">
        <v>0</v>
      </c>
      <c r="H37" s="56"/>
    </row>
    <row r="38" spans="1:8" ht="31.5" customHeight="1">
      <c r="A38" s="2" t="s">
        <v>11</v>
      </c>
      <c r="B38" s="14" t="s">
        <v>12</v>
      </c>
      <c r="C38" s="53">
        <v>4.8</v>
      </c>
      <c r="D38" s="53">
        <v>14.3</v>
      </c>
      <c r="E38" s="53">
        <v>4.9000000000000004</v>
      </c>
      <c r="F38" s="40">
        <f t="shared" si="3"/>
        <v>34.265734265734267</v>
      </c>
      <c r="G38" s="52">
        <f t="shared" si="2"/>
        <v>102.08333333333334</v>
      </c>
      <c r="H38" s="56"/>
    </row>
    <row r="39" spans="1:8" ht="17.25" customHeight="1">
      <c r="A39" s="2" t="s">
        <v>13</v>
      </c>
      <c r="B39" s="14" t="s">
        <v>14</v>
      </c>
      <c r="C39" s="53">
        <v>34.4</v>
      </c>
      <c r="D39" s="53">
        <v>202.5</v>
      </c>
      <c r="E39" s="53">
        <v>48</v>
      </c>
      <c r="F39" s="40">
        <f t="shared" si="3"/>
        <v>23.703703703703706</v>
      </c>
      <c r="G39" s="52">
        <f t="shared" si="2"/>
        <v>139.53488372093022</v>
      </c>
      <c r="H39" s="56"/>
    </row>
    <row r="40" spans="1:8" ht="25.5">
      <c r="A40" s="2" t="s">
        <v>15</v>
      </c>
      <c r="B40" s="14" t="s">
        <v>16</v>
      </c>
      <c r="C40" s="53">
        <v>34.4</v>
      </c>
      <c r="D40" s="53">
        <v>202.5</v>
      </c>
      <c r="E40" s="53">
        <v>48</v>
      </c>
      <c r="F40" s="40">
        <f t="shared" si="3"/>
        <v>23.703703703703706</v>
      </c>
      <c r="G40" s="52">
        <f t="shared" si="2"/>
        <v>139.53488372093022</v>
      </c>
      <c r="H40" s="56"/>
    </row>
    <row r="41" spans="1:8" ht="15.75" customHeight="1">
      <c r="A41" s="2" t="s">
        <v>17</v>
      </c>
      <c r="B41" s="14" t="s">
        <v>18</v>
      </c>
      <c r="C41" s="53">
        <v>253.6</v>
      </c>
      <c r="D41" s="53">
        <v>3039.3</v>
      </c>
      <c r="E41" s="53">
        <v>165.8</v>
      </c>
      <c r="F41" s="40">
        <f t="shared" si="3"/>
        <v>5.4552035008061068</v>
      </c>
      <c r="G41" s="52">
        <f t="shared" si="2"/>
        <v>65.378548895899058</v>
      </c>
      <c r="H41" s="56"/>
    </row>
    <row r="42" spans="1:8" ht="27" customHeight="1">
      <c r="A42" s="2" t="s">
        <v>19</v>
      </c>
      <c r="B42" s="14" t="s">
        <v>20</v>
      </c>
      <c r="C42" s="53">
        <v>253.6</v>
      </c>
      <c r="D42" s="53">
        <v>2988.3</v>
      </c>
      <c r="E42" s="53">
        <v>151.30000000000001</v>
      </c>
      <c r="F42" s="40">
        <f t="shared" si="3"/>
        <v>5.0630793427701368</v>
      </c>
      <c r="G42" s="52">
        <f t="shared" si="2"/>
        <v>59.660883280757105</v>
      </c>
      <c r="H42" s="56"/>
    </row>
    <row r="43" spans="1:8" ht="27.75" customHeight="1">
      <c r="A43" s="2" t="s">
        <v>21</v>
      </c>
      <c r="B43" s="14" t="s">
        <v>22</v>
      </c>
      <c r="C43" s="53">
        <v>0</v>
      </c>
      <c r="D43" s="53">
        <v>51</v>
      </c>
      <c r="E43" s="53">
        <v>14.5</v>
      </c>
      <c r="F43" s="40">
        <f t="shared" si="3"/>
        <v>28.431372549019606</v>
      </c>
      <c r="G43" s="52">
        <v>0</v>
      </c>
      <c r="H43" s="56"/>
    </row>
    <row r="44" spans="1:8" ht="27.75" customHeight="1">
      <c r="A44" s="2" t="s">
        <v>23</v>
      </c>
      <c r="B44" s="14" t="s">
        <v>24</v>
      </c>
      <c r="C44" s="53">
        <v>109.9</v>
      </c>
      <c r="D44" s="53">
        <v>2042.5</v>
      </c>
      <c r="E44" s="53">
        <v>415.9</v>
      </c>
      <c r="F44" s="40">
        <f t="shared" si="3"/>
        <v>20.362301101591186</v>
      </c>
      <c r="G44" s="52" t="s">
        <v>115</v>
      </c>
      <c r="H44" s="56"/>
    </row>
    <row r="45" spans="1:8">
      <c r="A45" s="2" t="s">
        <v>25</v>
      </c>
      <c r="B45" s="14" t="s">
        <v>26</v>
      </c>
      <c r="C45" s="53">
        <v>0</v>
      </c>
      <c r="D45" s="53">
        <v>6.7</v>
      </c>
      <c r="E45" s="53">
        <v>4.9000000000000004</v>
      </c>
      <c r="F45" s="40">
        <f t="shared" si="3"/>
        <v>73.134328358208961</v>
      </c>
      <c r="G45" s="52">
        <v>0</v>
      </c>
      <c r="H45" s="56"/>
    </row>
    <row r="46" spans="1:8">
      <c r="A46" s="2" t="s">
        <v>27</v>
      </c>
      <c r="B46" s="14" t="s">
        <v>28</v>
      </c>
      <c r="C46" s="53">
        <v>109.9</v>
      </c>
      <c r="D46" s="53">
        <v>2035.8</v>
      </c>
      <c r="E46" s="53">
        <v>411</v>
      </c>
      <c r="F46" s="40">
        <f t="shared" si="3"/>
        <v>20.1886236368995</v>
      </c>
      <c r="G46" s="52" t="s">
        <v>116</v>
      </c>
      <c r="H46" s="56"/>
    </row>
    <row r="47" spans="1:8">
      <c r="A47" s="2" t="s">
        <v>101</v>
      </c>
      <c r="B47" s="14" t="s">
        <v>29</v>
      </c>
      <c r="C47" s="53">
        <v>570.9</v>
      </c>
      <c r="D47" s="53">
        <v>3447.2</v>
      </c>
      <c r="E47" s="53">
        <v>842.3</v>
      </c>
      <c r="F47" s="40">
        <f t="shared" si="3"/>
        <v>24.434323508934789</v>
      </c>
      <c r="G47" s="52">
        <f t="shared" si="2"/>
        <v>147.53897355053425</v>
      </c>
      <c r="H47" s="56"/>
    </row>
    <row r="48" spans="1:8">
      <c r="A48" s="2" t="s">
        <v>30</v>
      </c>
      <c r="B48" s="14" t="s">
        <v>31</v>
      </c>
      <c r="C48" s="53">
        <v>570.9</v>
      </c>
      <c r="D48" s="53">
        <v>3447.2</v>
      </c>
      <c r="E48" s="53">
        <v>842.3</v>
      </c>
      <c r="F48" s="40">
        <f t="shared" si="3"/>
        <v>24.434323508934789</v>
      </c>
      <c r="G48" s="52">
        <f t="shared" si="2"/>
        <v>147.53897355053425</v>
      </c>
      <c r="H48" s="56"/>
    </row>
    <row r="49" spans="1:8">
      <c r="A49" s="2" t="s">
        <v>85</v>
      </c>
      <c r="B49" s="14" t="s">
        <v>87</v>
      </c>
      <c r="C49" s="53">
        <v>0</v>
      </c>
      <c r="D49" s="53">
        <v>0.6</v>
      </c>
      <c r="E49" s="53">
        <v>0.2</v>
      </c>
      <c r="F49" s="40">
        <f t="shared" si="3"/>
        <v>33.333333333333336</v>
      </c>
      <c r="G49" s="52">
        <v>0</v>
      </c>
      <c r="H49" s="56"/>
    </row>
    <row r="50" spans="1:8">
      <c r="A50" s="2" t="s">
        <v>86</v>
      </c>
      <c r="B50" s="14" t="s">
        <v>88</v>
      </c>
      <c r="C50" s="53">
        <v>0</v>
      </c>
      <c r="D50" s="53">
        <v>0.6</v>
      </c>
      <c r="E50" s="53">
        <v>0.2</v>
      </c>
      <c r="F50" s="40">
        <f t="shared" si="3"/>
        <v>33.333333333333336</v>
      </c>
      <c r="G50" s="52">
        <v>0</v>
      </c>
      <c r="H50" s="56"/>
    </row>
    <row r="51" spans="1:8" ht="25.5">
      <c r="A51" s="8" t="s">
        <v>32</v>
      </c>
      <c r="B51" s="12"/>
      <c r="C51" s="39">
        <f>C5-C33</f>
        <v>824.40000000000009</v>
      </c>
      <c r="D51" s="39">
        <f>D5-D33</f>
        <v>-457.79999999999927</v>
      </c>
      <c r="E51" s="39">
        <f>E5-E33</f>
        <v>-18.899999999999636</v>
      </c>
      <c r="F51" s="11"/>
      <c r="G51" s="11"/>
    </row>
    <row r="52" spans="1:8" ht="25.5">
      <c r="A52" s="9" t="s">
        <v>33</v>
      </c>
      <c r="B52" s="16"/>
      <c r="C52" s="32">
        <f>C54</f>
        <v>-824.40000000000009</v>
      </c>
      <c r="D52" s="32">
        <f t="shared" ref="D52:E52" si="4">D54</f>
        <v>457.80000000000109</v>
      </c>
      <c r="E52" s="32">
        <f t="shared" si="4"/>
        <v>18.899999999999636</v>
      </c>
      <c r="F52" s="10"/>
      <c r="G52" s="10"/>
    </row>
    <row r="53" spans="1:8">
      <c r="A53" s="2" t="s">
        <v>3</v>
      </c>
      <c r="B53" s="12"/>
      <c r="C53" s="39"/>
      <c r="D53" s="39"/>
      <c r="E53" s="39"/>
      <c r="F53" s="11"/>
      <c r="G53" s="11"/>
    </row>
    <row r="54" spans="1:8" ht="25.5">
      <c r="A54" s="2" t="s">
        <v>34</v>
      </c>
      <c r="B54" s="12" t="s">
        <v>35</v>
      </c>
      <c r="C54" s="39">
        <f>C55+C56</f>
        <v>-824.40000000000009</v>
      </c>
      <c r="D54" s="39">
        <f t="shared" ref="D54:E54" si="5">D55+D56</f>
        <v>457.80000000000109</v>
      </c>
      <c r="E54" s="39">
        <f t="shared" si="5"/>
        <v>18.899999999999636</v>
      </c>
      <c r="F54" s="11"/>
      <c r="G54" s="11"/>
    </row>
    <row r="55" spans="1:8" ht="25.5">
      <c r="A55" s="2" t="s">
        <v>36</v>
      </c>
      <c r="B55" s="12" t="s">
        <v>37</v>
      </c>
      <c r="C55" s="47">
        <v>-2223.8000000000002</v>
      </c>
      <c r="D55" s="39">
        <v>-12166.4</v>
      </c>
      <c r="E55" s="39">
        <v>-2394.8000000000002</v>
      </c>
      <c r="F55" s="11"/>
      <c r="G55" s="11"/>
    </row>
    <row r="56" spans="1:8" ht="29.25" customHeight="1">
      <c r="A56" s="2" t="s">
        <v>38</v>
      </c>
      <c r="B56" s="12" t="s">
        <v>39</v>
      </c>
      <c r="C56" s="47">
        <v>1399.4</v>
      </c>
      <c r="D56" s="39">
        <v>12624.2</v>
      </c>
      <c r="E56" s="39">
        <v>2413.6999999999998</v>
      </c>
      <c r="F56" s="11"/>
      <c r="G56" s="11"/>
    </row>
    <row r="60" spans="1:8" ht="14.25">
      <c r="A60" s="57" t="s">
        <v>84</v>
      </c>
      <c r="B60" s="57"/>
      <c r="C60" s="57"/>
      <c r="D60" s="57"/>
      <c r="E60" s="57"/>
      <c r="F60" s="57"/>
      <c r="G60" s="57"/>
    </row>
  </sheetData>
  <mergeCells count="2">
    <mergeCell ref="A60:G60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C5" sqref="C5:C6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58" t="s">
        <v>117</v>
      </c>
      <c r="B2" s="57"/>
      <c r="C2" s="57"/>
      <c r="D2" s="57"/>
      <c r="E2" s="57"/>
      <c r="F2" s="57"/>
      <c r="G2" s="57"/>
    </row>
    <row r="3" spans="1:7">
      <c r="G3" s="5"/>
    </row>
    <row r="4" spans="1:7" ht="70.5" customHeight="1">
      <c r="A4" s="1" t="s">
        <v>40</v>
      </c>
      <c r="B4" s="1" t="s">
        <v>41</v>
      </c>
      <c r="C4" s="48" t="s">
        <v>103</v>
      </c>
      <c r="D4" s="48" t="s">
        <v>104</v>
      </c>
      <c r="E4" s="48" t="s">
        <v>118</v>
      </c>
      <c r="F4" s="48" t="s">
        <v>111</v>
      </c>
      <c r="G4" s="48" t="s">
        <v>107</v>
      </c>
    </row>
    <row r="5" spans="1:7" ht="44.25" customHeight="1">
      <c r="A5" s="8" t="s">
        <v>42</v>
      </c>
      <c r="B5" s="41">
        <v>8</v>
      </c>
      <c r="C5" s="18">
        <v>272.3</v>
      </c>
      <c r="D5" s="18">
        <v>2237.6</v>
      </c>
      <c r="E5" s="18">
        <v>457.3</v>
      </c>
      <c r="F5" s="18">
        <f>E5/D5*100</f>
        <v>20.437075437969256</v>
      </c>
      <c r="G5" s="18">
        <f>E5/C5*100</f>
        <v>167.93977230995225</v>
      </c>
    </row>
    <row r="6" spans="1:7" ht="42.75" customHeight="1">
      <c r="A6" s="2" t="s">
        <v>43</v>
      </c>
      <c r="B6" s="41">
        <v>5.3</v>
      </c>
      <c r="C6" s="18">
        <v>297.2</v>
      </c>
      <c r="D6" s="18">
        <v>2009.3</v>
      </c>
      <c r="E6" s="18">
        <v>409.6</v>
      </c>
      <c r="F6" s="18">
        <f>E6/D6*100</f>
        <v>20.385208779176832</v>
      </c>
      <c r="G6" s="18">
        <f>E6/C6*100</f>
        <v>137.81965006729479</v>
      </c>
    </row>
    <row r="10" spans="1:7">
      <c r="A10" s="57" t="s">
        <v>45</v>
      </c>
      <c r="B10" s="57"/>
      <c r="C10" s="57"/>
      <c r="D10" s="57"/>
      <c r="E10" s="57"/>
      <c r="F10" s="57"/>
      <c r="G10" s="57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6"/>
  <sheetViews>
    <sheetView tabSelected="1" topLeftCell="A7" workbookViewId="0">
      <selection activeCell="E10" sqref="E10"/>
    </sheetView>
  </sheetViews>
  <sheetFormatPr defaultRowHeight="15"/>
  <cols>
    <col min="1" max="1" width="36.42578125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6" ht="96" customHeight="1">
      <c r="A2" s="58" t="s">
        <v>108</v>
      </c>
      <c r="B2" s="57"/>
      <c r="C2" s="57"/>
      <c r="D2" s="57"/>
      <c r="E2" s="57"/>
      <c r="F2" s="57"/>
    </row>
    <row r="3" spans="1:6">
      <c r="F3" s="5"/>
    </row>
    <row r="4" spans="1:6" ht="66.75" customHeight="1">
      <c r="A4" s="3" t="s">
        <v>81</v>
      </c>
      <c r="B4" s="48" t="s">
        <v>109</v>
      </c>
      <c r="C4" s="48" t="s">
        <v>104</v>
      </c>
      <c r="D4" s="48" t="s">
        <v>110</v>
      </c>
      <c r="E4" s="48" t="s">
        <v>111</v>
      </c>
      <c r="F4" s="48" t="s">
        <v>107</v>
      </c>
    </row>
    <row r="5" spans="1:6" s="46" customFormat="1" ht="66.75" customHeight="1">
      <c r="A5" s="49" t="s">
        <v>112</v>
      </c>
      <c r="B5" s="51">
        <v>0</v>
      </c>
      <c r="C5" s="51">
        <v>2</v>
      </c>
      <c r="D5" s="54">
        <v>0</v>
      </c>
      <c r="E5" s="51">
        <f t="shared" ref="E5:E12" si="0">D5/C5*100</f>
        <v>0</v>
      </c>
      <c r="F5" s="54">
        <v>0</v>
      </c>
    </row>
    <row r="6" spans="1:6" s="50" customFormat="1" ht="57.75" customHeight="1">
      <c r="A6" s="44" t="s">
        <v>113</v>
      </c>
      <c r="B6" s="51">
        <v>0</v>
      </c>
      <c r="C6" s="51">
        <v>2</v>
      </c>
      <c r="D6" s="54">
        <v>0</v>
      </c>
      <c r="E6" s="51">
        <f t="shared" si="0"/>
        <v>0</v>
      </c>
      <c r="F6" s="54">
        <v>0</v>
      </c>
    </row>
    <row r="7" spans="1:6" ht="52.5" customHeight="1">
      <c r="A7" s="23" t="s">
        <v>93</v>
      </c>
      <c r="B7" s="51">
        <v>253.6</v>
      </c>
      <c r="C7" s="51">
        <v>2988.3</v>
      </c>
      <c r="D7" s="51">
        <v>151.30000000000001</v>
      </c>
      <c r="E7" s="51">
        <f t="shared" si="0"/>
        <v>5.0630793427701368</v>
      </c>
      <c r="F7" s="51">
        <f t="shared" ref="F7:F12" si="1">D7/B7*100</f>
        <v>59.660883280757105</v>
      </c>
    </row>
    <row r="8" spans="1:6" ht="90" customHeight="1">
      <c r="A8" s="24" t="s">
        <v>94</v>
      </c>
      <c r="B8" s="51">
        <v>0</v>
      </c>
      <c r="C8" s="51">
        <v>36.5</v>
      </c>
      <c r="D8" s="51">
        <v>0</v>
      </c>
      <c r="E8" s="51">
        <f t="shared" si="0"/>
        <v>0</v>
      </c>
      <c r="F8" s="54">
        <v>0</v>
      </c>
    </row>
    <row r="9" spans="1:6" ht="66" customHeight="1">
      <c r="A9" s="25" t="s">
        <v>89</v>
      </c>
      <c r="B9" s="51">
        <v>109.9</v>
      </c>
      <c r="C9" s="51">
        <v>2035.8</v>
      </c>
      <c r="D9" s="51">
        <v>411</v>
      </c>
      <c r="E9" s="51">
        <f t="shared" si="0"/>
        <v>20.1886236368995</v>
      </c>
      <c r="F9" s="67" t="s">
        <v>116</v>
      </c>
    </row>
    <row r="10" spans="1:6" ht="99.75" customHeight="1">
      <c r="A10" s="25" t="s">
        <v>97</v>
      </c>
      <c r="B10" s="51">
        <v>0</v>
      </c>
      <c r="C10" s="51">
        <v>0</v>
      </c>
      <c r="D10" s="51">
        <v>0</v>
      </c>
      <c r="E10" s="51">
        <v>0</v>
      </c>
      <c r="F10" s="54">
        <v>0</v>
      </c>
    </row>
    <row r="11" spans="1:6" s="50" customFormat="1" ht="48.75" customHeight="1">
      <c r="A11" s="25" t="s">
        <v>114</v>
      </c>
      <c r="B11" s="51">
        <v>0</v>
      </c>
      <c r="C11" s="51">
        <v>56.2</v>
      </c>
      <c r="D11" s="51">
        <v>0</v>
      </c>
      <c r="E11" s="51">
        <f t="shared" si="0"/>
        <v>0</v>
      </c>
      <c r="F11" s="54">
        <v>0</v>
      </c>
    </row>
    <row r="12" spans="1:6" ht="15" customHeight="1">
      <c r="A12" s="19" t="s">
        <v>82</v>
      </c>
      <c r="B12" s="54">
        <f>SUM(B5:B11)</f>
        <v>363.5</v>
      </c>
      <c r="C12" s="54">
        <f t="shared" ref="C12:D12" si="2">SUM(C5:C11)</f>
        <v>5120.8</v>
      </c>
      <c r="D12" s="54">
        <f t="shared" si="2"/>
        <v>562.29999999999995</v>
      </c>
      <c r="E12" s="54">
        <f t="shared" si="0"/>
        <v>10.980706139665676</v>
      </c>
      <c r="F12" s="54">
        <f t="shared" si="1"/>
        <v>154.69050894085282</v>
      </c>
    </row>
    <row r="13" spans="1:6">
      <c r="B13" s="45"/>
    </row>
    <row r="16" spans="1:6">
      <c r="A16" s="57" t="s">
        <v>83</v>
      </c>
      <c r="B16" s="57"/>
      <c r="C16" s="57"/>
      <c r="D16" s="57"/>
      <c r="E16" s="57"/>
      <c r="F16" s="57"/>
    </row>
  </sheetData>
  <mergeCells count="2">
    <mergeCell ref="A2:F2"/>
    <mergeCell ref="A16:F1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2020-01-22T12:33:08Z</cp:lastPrinted>
  <dcterms:created xsi:type="dcterms:W3CDTF">2017-04-17T10:25:39Z</dcterms:created>
  <dcterms:modified xsi:type="dcterms:W3CDTF">2020-04-29T06:58:26Z</dcterms:modified>
</cp:coreProperties>
</file>