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95" yWindow="-210" windowWidth="16740" windowHeight="1285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4519"/>
</workbook>
</file>

<file path=xl/calcChain.xml><?xml version="1.0" encoding="utf-8"?>
<calcChain xmlns="http://schemas.openxmlformats.org/spreadsheetml/2006/main">
  <c r="G34" i="1"/>
  <c r="G36"/>
  <c r="G37"/>
  <c r="G38"/>
  <c r="G39"/>
  <c r="G40"/>
  <c r="G41"/>
  <c r="G42"/>
  <c r="G43"/>
  <c r="G44"/>
  <c r="G45"/>
  <c r="G46"/>
  <c r="G47"/>
  <c r="G48"/>
  <c r="G49"/>
  <c r="G50"/>
  <c r="F34"/>
  <c r="F37"/>
  <c r="F38"/>
  <c r="F39"/>
  <c r="F40"/>
  <c r="F41"/>
  <c r="F42"/>
  <c r="F43"/>
  <c r="F44"/>
  <c r="F47"/>
  <c r="F48"/>
  <c r="F7" l="1"/>
  <c r="F8"/>
  <c r="F9"/>
  <c r="F10"/>
  <c r="F11"/>
  <c r="F12"/>
  <c r="F13"/>
  <c r="F14"/>
  <c r="F16"/>
  <c r="F17"/>
  <c r="F18"/>
  <c r="F20"/>
  <c r="F21"/>
  <c r="F22"/>
  <c r="F23"/>
  <c r="F24"/>
  <c r="F25"/>
  <c r="F26"/>
  <c r="F27"/>
  <c r="F28"/>
  <c r="E6"/>
  <c r="C6"/>
  <c r="D6"/>
  <c r="G17"/>
  <c r="G18"/>
  <c r="F8" i="3" l="1"/>
  <c r="F7"/>
  <c r="F6"/>
  <c r="E5"/>
  <c r="E6"/>
  <c r="E7"/>
  <c r="C33" i="1" l="1"/>
  <c r="C38"/>
  <c r="C40"/>
  <c r="C43"/>
  <c r="C45"/>
  <c r="C47"/>
  <c r="C49"/>
  <c r="G30"/>
  <c r="G29"/>
  <c r="G28"/>
  <c r="G26"/>
  <c r="G24"/>
  <c r="G23"/>
  <c r="G20"/>
  <c r="G19"/>
  <c r="G16"/>
  <c r="G14"/>
  <c r="G13"/>
  <c r="G11"/>
  <c r="G9"/>
  <c r="G8"/>
  <c r="F29"/>
  <c r="F30"/>
  <c r="C10"/>
  <c r="C31" l="1"/>
  <c r="D33"/>
  <c r="E25"/>
  <c r="D25" l="1"/>
  <c r="E12"/>
  <c r="E33"/>
  <c r="E8" i="3"/>
  <c r="C25" i="1"/>
  <c r="G25" s="1"/>
  <c r="C27"/>
  <c r="C22"/>
  <c r="C12"/>
  <c r="C7"/>
  <c r="B9" i="3"/>
  <c r="E7" i="1"/>
  <c r="E27"/>
  <c r="E22"/>
  <c r="D27"/>
  <c r="D22"/>
  <c r="D12"/>
  <c r="E10"/>
  <c r="D10"/>
  <c r="D7"/>
  <c r="C58"/>
  <c r="C52" s="1"/>
  <c r="C9" i="3"/>
  <c r="D9"/>
  <c r="E43" i="1"/>
  <c r="D58"/>
  <c r="D52" s="1"/>
  <c r="D40"/>
  <c r="E40"/>
  <c r="D47"/>
  <c r="E47"/>
  <c r="D43"/>
  <c r="D38"/>
  <c r="E38"/>
  <c r="G22" l="1"/>
  <c r="G10"/>
  <c r="G12"/>
  <c r="F6"/>
  <c r="G7"/>
  <c r="G27"/>
  <c r="F9" i="3"/>
  <c r="G33" i="1"/>
  <c r="F33"/>
  <c r="E9" i="3"/>
  <c r="D31" i="1"/>
  <c r="E31"/>
  <c r="E21"/>
  <c r="C21"/>
  <c r="D21"/>
  <c r="G21" l="1"/>
  <c r="G6"/>
  <c r="G31"/>
  <c r="F31"/>
  <c r="C4"/>
  <c r="D4"/>
  <c r="E4"/>
  <c r="C51" l="1"/>
  <c r="G4"/>
  <c r="F4"/>
  <c r="F6" i="2" l="1"/>
  <c r="G6"/>
  <c r="G5" l="1"/>
  <c r="E58" i="1" l="1"/>
  <c r="E52" s="1"/>
  <c r="E51" l="1"/>
  <c r="D51" l="1"/>
  <c r="F5" i="2" l="1"/>
</calcChain>
</file>

<file path=xl/sharedStrings.xml><?xml version="1.0" encoding="utf-8"?>
<sst xmlns="http://schemas.openxmlformats.org/spreadsheetml/2006/main" count="129" uniqueCount="124">
  <si>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</si>
  <si>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</si>
  <si>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</si>
  <si>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</si>
  <si>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</si>
  <si>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</si>
  <si>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</si>
  <si>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</si>
  <si>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</si>
  <si>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</si>
  <si>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</si>
  <si>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</si>
  <si>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</si>
  <si>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</si>
  <si>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</si>
  <si>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</si>
  <si>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</si>
  <si>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</si>
  <si>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</si>
  <si>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</si>
  <si>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</si>
  <si>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</si>
  <si>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</si>
  <si>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</si>
  <si>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</si>
  <si>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</si>
  <si>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</si>
  <si>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</si>
  <si>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</si>
  <si>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</si>
  <si>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</si>
  <si>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</si>
  <si>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</si>
  <si>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</si>
  <si>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</si>
  <si>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</si>
  <si>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</si>
  <si>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</si>
  <si>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</si>
  <si>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</si>
  <si>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</si>
  <si>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</si>
  <si>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</si>
  <si>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</si>
  <si>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</si>
  <si>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</si>
  <si>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</si>
  <si>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</si>
  <si>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</si>
  <si>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</si>
  <si>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</si>
  <si>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</si>
  <si>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</si>
  <si>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</si>
  <si>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</si>
  <si>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</si>
  <si>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</si>
  <si>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</si>
  <si>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</si>
  <si>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</si>
  <si>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</si>
  <si>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</si>
  <si>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</si>
  <si>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</si>
  <si>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</si>
  <si>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</si>
  <si>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</si>
  <si>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</si>
  <si>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</si>
  <si>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</si>
  <si>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</si>
  <si>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</si>
  <si>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</si>
  <si>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</si>
  <si>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</si>
  <si>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</si>
  <si>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</si>
  <si>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</si>
  <si>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</si>
  <si>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</si>
  <si>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</si>
  <si>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</si>
  <si>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</si>
  <si>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</si>
  <si>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</si>
  <si>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</si>
  <si>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</si>
  <si>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</si>
  <si>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</si>
  <si>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</si>
  <si>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</si>
  <si>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</si>
  <si>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</si>
  <si>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</si>
  <si>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</si>
  <si>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Старожуковского муниципального образования Базарно-Карабулаского муниципального района"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</si>
  <si>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</si>
  <si>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</si>
  <si>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</si>
  <si>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</si>
  <si>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Образование</t>
  </si>
  <si>
    <t>00 0700 0000000000 000</t>
  </si>
  <si>
    <t>Профессиональная подготовка, переподготовка и повышение квалификации</t>
  </si>
  <si>
    <t>00 0705 0000000000 000</t>
  </si>
  <si>
    <t>Обеспечение проведения выборов и референдумов</t>
  </si>
  <si>
    <t>00 0107 0000000000 000</t>
  </si>
  <si>
    <t xml:space="preserve">Сведения об исполнении бюджета Старожуковского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января 2025 года         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</si>
  <si>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</si>
  <si>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</si>
  <si>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</si>
  <si>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</si>
  <si>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Исполнено на         1 января 2024 г. (тыс.руб)</t>
  </si>
  <si>
    <t>Утвержденные бюджетные назначения на           1 января 2025 г.  (тыс.руб)</t>
  </si>
  <si>
    <t>Исполнено на       1 января 2025 г. 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</si>
  <si>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января 2025 года 
</t>
  </si>
  <si>
    <t>Утвержденные бюджетные назначения на           1 января 2025 г. (тыс.руб)</t>
  </si>
  <si>
    <t>Исполнено на      1 января 2025 г.        (тыс.руб)</t>
  </si>
  <si>
    <t>Исполнено на     1 января 2024 г. (тыс.руб)</t>
  </si>
  <si>
    <t>Обслуживание государственного (муниципального) долга</t>
  </si>
  <si>
    <t>00 1300 0000000000 000</t>
  </si>
  <si>
    <t>Обслуживание государственного (муниципального) внутреннего долга</t>
  </si>
  <si>
    <t>00 1301 0000000000 000</t>
  </si>
  <si>
    <t>Прочие поступления от использования имущества</t>
  </si>
  <si>
    <t>11109045100000120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</si>
</sst>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5" fillId="0" borderId="1" xfId="0" applyFont="1" applyFill="1" applyBorder="1" applyAlignment="1">
      <alignment horizontal="right" vertical="top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3" fontId="18" fillId="0" borderId="1" xfId="0" applyNumberFormat="1" applyFont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49" fontId="20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opLeftCell="A52" zoomScale="95" zoomScaleNormal="95" workbookViewId="0">
      <selection activeCell="D14" sqref="D14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85546875" style="1" customWidth="1"/>
    <col min="5" max="5" width="12" style="1" customWidth="1"/>
    <col min="6" max="6" width="11.140625" style="1" customWidth="1"/>
    <col min="7" max="7" width="12.42578125" style="1" customWidth="1"/>
    <col min="8" max="16384" width="9.140625" style="1"/>
  </cols>
  <sheetData>
    <row r="1" spans="1:8" ht="63" customHeight="1">
      <c r="A1" s="57" t="s">
        <v>106</v>
      </c>
      <c r="B1" s="58"/>
      <c r="C1" s="58"/>
      <c r="D1" s="58"/>
      <c r="E1" s="58"/>
      <c r="F1" s="58"/>
      <c r="G1" s="58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51.75" customHeight="1">
      <c r="A3" s="6" t="s">
        <v>0</v>
      </c>
      <c r="B3" s="6" t="s">
        <v>1</v>
      </c>
      <c r="C3" s="30" t="s">
        <v>107</v>
      </c>
      <c r="D3" s="30" t="s">
        <v>108</v>
      </c>
      <c r="E3" s="30" t="s">
        <v>109</v>
      </c>
      <c r="F3" s="6" t="s">
        <v>97</v>
      </c>
      <c r="G3" s="6" t="s">
        <v>98</v>
      </c>
    </row>
    <row r="4" spans="1:8" ht="15.75" customHeight="1">
      <c r="A4" s="7" t="s">
        <v>2</v>
      </c>
      <c r="B4" s="8"/>
      <c r="C4" s="50">
        <f>C6+C21</f>
        <v>17206.3</v>
      </c>
      <c r="D4" s="50">
        <f>D6+D21</f>
        <v>15501.099999999999</v>
      </c>
      <c r="E4" s="50">
        <f>E6+E21</f>
        <v>15866.900000000001</v>
      </c>
      <c r="F4" s="50">
        <f>E4/D4*100</f>
        <v>102.35983252801415</v>
      </c>
      <c r="G4" s="50">
        <f t="shared" ref="G4:G50" si="0">E4/C4*100</f>
        <v>92.21564194510151</v>
      </c>
      <c r="H4" s="2"/>
    </row>
    <row r="5" spans="1:8" ht="15" customHeight="1">
      <c r="A5" s="9" t="s">
        <v>3</v>
      </c>
      <c r="B5" s="10"/>
      <c r="C5" s="49"/>
      <c r="D5" s="49"/>
      <c r="E5" s="49"/>
      <c r="F5" s="50"/>
      <c r="G5" s="49"/>
      <c r="H5" s="2"/>
    </row>
    <row r="6" spans="1:8" ht="17.25" customHeight="1">
      <c r="A6" s="11" t="s">
        <v>42</v>
      </c>
      <c r="B6" s="12">
        <v>1E+16</v>
      </c>
      <c r="C6" s="49">
        <f>C7+C9+C10+C12+C16+C19</f>
        <v>7884.5999999999995</v>
      </c>
      <c r="D6" s="49">
        <f>D7+D9+D10+D12+D16+D19</f>
        <v>8078.9</v>
      </c>
      <c r="E6" s="49">
        <f>E7+E9+E10+E12+E16+E19+E15</f>
        <v>8444.7000000000007</v>
      </c>
      <c r="F6" s="49">
        <f t="shared" ref="F6:F48" si="1">E6/D6*100</f>
        <v>104.52784413719691</v>
      </c>
      <c r="G6" s="49">
        <f t="shared" si="0"/>
        <v>107.10372117799255</v>
      </c>
      <c r="H6" s="2"/>
    </row>
    <row r="7" spans="1:8" ht="21" customHeight="1">
      <c r="A7" s="11" t="s">
        <v>43</v>
      </c>
      <c r="B7" s="12">
        <v>1.01E+16</v>
      </c>
      <c r="C7" s="49">
        <f>C8</f>
        <v>809.3</v>
      </c>
      <c r="D7" s="49">
        <f>D8</f>
        <v>1065.4000000000001</v>
      </c>
      <c r="E7" s="49">
        <f>E8</f>
        <v>929.2</v>
      </c>
      <c r="F7" s="49">
        <f t="shared" si="1"/>
        <v>87.216069082034906</v>
      </c>
      <c r="G7" s="49">
        <f t="shared" si="0"/>
        <v>114.81527245767948</v>
      </c>
      <c r="H7" s="2"/>
    </row>
    <row r="8" spans="1:8" ht="20.25" customHeight="1">
      <c r="A8" s="11" t="s">
        <v>44</v>
      </c>
      <c r="B8" s="13" t="s">
        <v>45</v>
      </c>
      <c r="C8" s="49">
        <v>809.3</v>
      </c>
      <c r="D8" s="49">
        <v>1065.4000000000001</v>
      </c>
      <c r="E8" s="49">
        <v>929.2</v>
      </c>
      <c r="F8" s="49">
        <f t="shared" si="1"/>
        <v>87.216069082034906</v>
      </c>
      <c r="G8" s="49">
        <f t="shared" si="0"/>
        <v>114.81527245767948</v>
      </c>
      <c r="H8" s="2"/>
    </row>
    <row r="9" spans="1:8" ht="18" customHeight="1">
      <c r="A9" s="11" t="s">
        <v>82</v>
      </c>
      <c r="B9" s="12">
        <v>1.03E+16</v>
      </c>
      <c r="C9" s="49">
        <v>2497</v>
      </c>
      <c r="D9" s="49">
        <v>2469.9</v>
      </c>
      <c r="E9" s="49">
        <v>2649.5</v>
      </c>
      <c r="F9" s="49">
        <f t="shared" si="1"/>
        <v>107.27154945544353</v>
      </c>
      <c r="G9" s="49">
        <f t="shared" si="0"/>
        <v>106.10732879455347</v>
      </c>
      <c r="H9" s="2"/>
    </row>
    <row r="10" spans="1:8" ht="20.25" customHeight="1">
      <c r="A10" s="11" t="s">
        <v>46</v>
      </c>
      <c r="B10" s="12">
        <v>1.05E+16</v>
      </c>
      <c r="C10" s="49">
        <f>C11</f>
        <v>2042.6</v>
      </c>
      <c r="D10" s="49">
        <f>D11</f>
        <v>1560</v>
      </c>
      <c r="E10" s="49">
        <f>E11</f>
        <v>1542.4</v>
      </c>
      <c r="F10" s="49">
        <f t="shared" si="1"/>
        <v>98.871794871794876</v>
      </c>
      <c r="G10" s="49">
        <f t="shared" si="0"/>
        <v>75.51160285910116</v>
      </c>
      <c r="H10" s="2"/>
    </row>
    <row r="11" spans="1:8" ht="20.25" customHeight="1">
      <c r="A11" s="11" t="s">
        <v>47</v>
      </c>
      <c r="B11" s="13" t="s">
        <v>48</v>
      </c>
      <c r="C11" s="49">
        <v>2042.6</v>
      </c>
      <c r="D11" s="49">
        <v>1560</v>
      </c>
      <c r="E11" s="49">
        <v>1542.4</v>
      </c>
      <c r="F11" s="49">
        <f t="shared" si="1"/>
        <v>98.871794871794876</v>
      </c>
      <c r="G11" s="49">
        <f t="shared" si="0"/>
        <v>75.51160285910116</v>
      </c>
      <c r="H11" s="2"/>
    </row>
    <row r="12" spans="1:8" ht="19.5" customHeight="1">
      <c r="A12" s="11" t="s">
        <v>49</v>
      </c>
      <c r="B12" s="12">
        <v>1.06E+16</v>
      </c>
      <c r="C12" s="49">
        <f>C13+C14</f>
        <v>2472.6</v>
      </c>
      <c r="D12" s="49">
        <f>D13+D14</f>
        <v>2873.6</v>
      </c>
      <c r="E12" s="49">
        <f>E13+E14</f>
        <v>3271.4</v>
      </c>
      <c r="F12" s="49">
        <f t="shared" si="1"/>
        <v>113.84326280623608</v>
      </c>
      <c r="G12" s="49">
        <f t="shared" si="0"/>
        <v>132.30607457736795</v>
      </c>
      <c r="H12" s="2"/>
    </row>
    <row r="13" spans="1:8" ht="21.75" customHeight="1">
      <c r="A13" s="11" t="s">
        <v>50</v>
      </c>
      <c r="B13" s="13" t="s">
        <v>51</v>
      </c>
      <c r="C13" s="49">
        <v>660.9</v>
      </c>
      <c r="D13" s="49">
        <v>759</v>
      </c>
      <c r="E13" s="49">
        <v>1042.4000000000001</v>
      </c>
      <c r="F13" s="49">
        <f t="shared" si="1"/>
        <v>137.33860342555997</v>
      </c>
      <c r="G13" s="49">
        <f t="shared" si="0"/>
        <v>157.72431532758361</v>
      </c>
      <c r="H13" s="2"/>
    </row>
    <row r="14" spans="1:8" ht="15.75" customHeight="1">
      <c r="A14" s="11" t="s">
        <v>52</v>
      </c>
      <c r="B14" s="13" t="s">
        <v>53</v>
      </c>
      <c r="C14" s="49">
        <v>1811.7</v>
      </c>
      <c r="D14" s="49">
        <v>2114.6</v>
      </c>
      <c r="E14" s="49">
        <v>2229</v>
      </c>
      <c r="F14" s="49">
        <f t="shared" si="1"/>
        <v>105.41000662063749</v>
      </c>
      <c r="G14" s="49">
        <f t="shared" si="0"/>
        <v>123.03361483689352</v>
      </c>
      <c r="H14" s="2"/>
    </row>
    <row r="15" spans="1:8" s="29" customFormat="1" ht="15.75" customHeight="1">
      <c r="A15" s="54" t="s">
        <v>54</v>
      </c>
      <c r="B15" s="12">
        <v>1.08040000100001E+16</v>
      </c>
      <c r="C15" s="49">
        <v>0</v>
      </c>
      <c r="D15" s="49">
        <v>0</v>
      </c>
      <c r="E15" s="49">
        <v>0.2</v>
      </c>
      <c r="F15" s="49">
        <v>0</v>
      </c>
      <c r="G15" s="49">
        <v>0</v>
      </c>
      <c r="H15" s="2"/>
    </row>
    <row r="16" spans="1:8" ht="27.75" customHeight="1">
      <c r="A16" s="54" t="s">
        <v>122</v>
      </c>
      <c r="B16" s="47" t="s">
        <v>123</v>
      </c>
      <c r="C16" s="49">
        <v>30.4</v>
      </c>
      <c r="D16" s="49">
        <v>110</v>
      </c>
      <c r="E16" s="49">
        <v>52</v>
      </c>
      <c r="F16" s="49">
        <f t="shared" si="1"/>
        <v>47.272727272727273</v>
      </c>
      <c r="G16" s="49">
        <f t="shared" si="0"/>
        <v>171.05263157894737</v>
      </c>
      <c r="H16" s="2"/>
    </row>
    <row r="17" spans="1:8" ht="114" hidden="1" customHeight="1">
      <c r="A17" s="54"/>
      <c r="B17" s="47"/>
      <c r="C17" s="49"/>
      <c r="D17" s="49">
        <v>0</v>
      </c>
      <c r="E17" s="49">
        <v>0</v>
      </c>
      <c r="F17" s="49" t="e">
        <f t="shared" si="1"/>
        <v>#DIV/0!</v>
      </c>
      <c r="G17" s="49" t="e">
        <f t="shared" si="0"/>
        <v>#DIV/0!</v>
      </c>
      <c r="H17" s="2"/>
    </row>
    <row r="18" spans="1:8" ht="108.75" hidden="1" customHeight="1">
      <c r="A18" s="54"/>
      <c r="B18" s="47"/>
      <c r="C18" s="49"/>
      <c r="D18" s="49">
        <v>0</v>
      </c>
      <c r="E18" s="49">
        <v>0</v>
      </c>
      <c r="F18" s="49" t="e">
        <f t="shared" si="1"/>
        <v>#DIV/0!</v>
      </c>
      <c r="G18" s="49" t="e">
        <f t="shared" si="0"/>
        <v>#DIV/0!</v>
      </c>
      <c r="H18" s="2"/>
    </row>
    <row r="19" spans="1:8" ht="20.25" customHeight="1">
      <c r="A19" s="54" t="s">
        <v>78</v>
      </c>
      <c r="B19" s="12">
        <v>1.17E+16</v>
      </c>
      <c r="C19" s="49">
        <v>32.700000000000003</v>
      </c>
      <c r="D19" s="49">
        <v>0</v>
      </c>
      <c r="E19" s="49">
        <v>0</v>
      </c>
      <c r="F19" s="49">
        <v>0</v>
      </c>
      <c r="G19" s="49">
        <f t="shared" si="0"/>
        <v>0</v>
      </c>
      <c r="H19" s="2"/>
    </row>
    <row r="20" spans="1:8" ht="21.75" hidden="1" customHeight="1">
      <c r="A20" s="54"/>
      <c r="B20" s="12"/>
      <c r="C20" s="49">
        <v>0</v>
      </c>
      <c r="D20" s="49">
        <v>0</v>
      </c>
      <c r="E20" s="49">
        <v>0</v>
      </c>
      <c r="F20" s="49" t="e">
        <f t="shared" si="1"/>
        <v>#DIV/0!</v>
      </c>
      <c r="G20" s="49" t="e">
        <f t="shared" si="0"/>
        <v>#DIV/0!</v>
      </c>
      <c r="H20" s="2"/>
    </row>
    <row r="21" spans="1:8" ht="42.75" customHeight="1">
      <c r="A21" s="11" t="s">
        <v>55</v>
      </c>
      <c r="B21" s="13" t="s">
        <v>56</v>
      </c>
      <c r="C21" s="49">
        <f>C22+C24+C25+C27</f>
        <v>9321.7000000000007</v>
      </c>
      <c r="D21" s="49">
        <f>D22+D24+D25+D27</f>
        <v>7422.2</v>
      </c>
      <c r="E21" s="49">
        <f>E22+E24+E25+E27</f>
        <v>7422.2</v>
      </c>
      <c r="F21" s="49">
        <f t="shared" si="1"/>
        <v>100</v>
      </c>
      <c r="G21" s="49">
        <f t="shared" si="0"/>
        <v>79.622815580848979</v>
      </c>
      <c r="H21" s="2"/>
    </row>
    <row r="22" spans="1:8" ht="55.5" customHeight="1">
      <c r="A22" s="11" t="s">
        <v>57</v>
      </c>
      <c r="B22" s="13" t="s">
        <v>58</v>
      </c>
      <c r="C22" s="49">
        <f>C23</f>
        <v>116.8</v>
      </c>
      <c r="D22" s="49">
        <f>D23</f>
        <v>123.2</v>
      </c>
      <c r="E22" s="49">
        <f>E23</f>
        <v>123.2</v>
      </c>
      <c r="F22" s="49">
        <f t="shared" si="1"/>
        <v>100</v>
      </c>
      <c r="G22" s="49">
        <f t="shared" si="0"/>
        <v>105.47945205479452</v>
      </c>
      <c r="H22" s="2"/>
    </row>
    <row r="23" spans="1:8" ht="43.5" customHeight="1">
      <c r="A23" s="11" t="s">
        <v>59</v>
      </c>
      <c r="B23" s="13" t="s">
        <v>81</v>
      </c>
      <c r="C23" s="49">
        <v>116.8</v>
      </c>
      <c r="D23" s="49">
        <v>123.2</v>
      </c>
      <c r="E23" s="49">
        <v>123.2</v>
      </c>
      <c r="F23" s="49">
        <f t="shared" si="1"/>
        <v>100</v>
      </c>
      <c r="G23" s="49">
        <f t="shared" si="0"/>
        <v>105.47945205479452</v>
      </c>
      <c r="H23" s="2"/>
    </row>
    <row r="24" spans="1:8" ht="25.5" customHeight="1">
      <c r="A24" s="14" t="s">
        <v>83</v>
      </c>
      <c r="B24" s="15" t="s">
        <v>84</v>
      </c>
      <c r="C24" s="49">
        <v>5994</v>
      </c>
      <c r="D24" s="49">
        <v>6072.2</v>
      </c>
      <c r="E24" s="49">
        <v>6072.2</v>
      </c>
      <c r="F24" s="49">
        <f t="shared" si="1"/>
        <v>100</v>
      </c>
      <c r="G24" s="49">
        <f t="shared" si="0"/>
        <v>101.30463797130464</v>
      </c>
      <c r="H24" s="2"/>
    </row>
    <row r="25" spans="1:8" ht="51" customHeight="1">
      <c r="A25" s="11" t="s">
        <v>60</v>
      </c>
      <c r="B25" s="13" t="s">
        <v>61</v>
      </c>
      <c r="C25" s="49">
        <f>C26</f>
        <v>115.2</v>
      </c>
      <c r="D25" s="49">
        <f t="shared" ref="D25" si="2">D26</f>
        <v>139</v>
      </c>
      <c r="E25" s="49">
        <f>E26</f>
        <v>139</v>
      </c>
      <c r="F25" s="49">
        <f t="shared" si="1"/>
        <v>100</v>
      </c>
      <c r="G25" s="49">
        <f t="shared" si="0"/>
        <v>120.65972222222221</v>
      </c>
      <c r="H25" s="2"/>
    </row>
    <row r="26" spans="1:8" ht="27.75" customHeight="1">
      <c r="A26" s="11" t="s">
        <v>62</v>
      </c>
      <c r="B26" s="13" t="s">
        <v>63</v>
      </c>
      <c r="C26" s="49">
        <v>115.2</v>
      </c>
      <c r="D26" s="49">
        <v>139</v>
      </c>
      <c r="E26" s="49">
        <v>139</v>
      </c>
      <c r="F26" s="49">
        <f t="shared" si="1"/>
        <v>100</v>
      </c>
      <c r="G26" s="49">
        <f t="shared" si="0"/>
        <v>120.65972222222221</v>
      </c>
      <c r="H26" s="2"/>
    </row>
    <row r="27" spans="1:8" ht="16.5" customHeight="1">
      <c r="A27" s="11" t="s">
        <v>64</v>
      </c>
      <c r="B27" s="13" t="s">
        <v>65</v>
      </c>
      <c r="C27" s="49">
        <f>C28</f>
        <v>3095.7</v>
      </c>
      <c r="D27" s="49">
        <f>D28</f>
        <v>1087.8</v>
      </c>
      <c r="E27" s="49">
        <f>E28</f>
        <v>1087.8</v>
      </c>
      <c r="F27" s="49">
        <f t="shared" si="1"/>
        <v>100</v>
      </c>
      <c r="G27" s="49">
        <f t="shared" si="0"/>
        <v>35.139063862777405</v>
      </c>
      <c r="H27" s="2"/>
    </row>
    <row r="28" spans="1:8" ht="27.75" customHeight="1">
      <c r="A28" s="11" t="s">
        <v>66</v>
      </c>
      <c r="B28" s="13" t="s">
        <v>67</v>
      </c>
      <c r="C28" s="49">
        <v>3095.7</v>
      </c>
      <c r="D28" s="49">
        <v>1087.8</v>
      </c>
      <c r="E28" s="49">
        <v>1087.8</v>
      </c>
      <c r="F28" s="49">
        <f t="shared" si="1"/>
        <v>100</v>
      </c>
      <c r="G28" s="49">
        <f t="shared" si="0"/>
        <v>35.139063862777405</v>
      </c>
      <c r="H28" s="2"/>
    </row>
    <row r="29" spans="1:8" s="3" customFormat="1" ht="27.75" hidden="1" customHeight="1">
      <c r="A29" s="14" t="s">
        <v>74</v>
      </c>
      <c r="B29" s="15" t="s">
        <v>76</v>
      </c>
      <c r="C29" s="49"/>
      <c r="D29" s="49"/>
      <c r="E29" s="49"/>
      <c r="F29" s="49" t="e">
        <f t="shared" si="1"/>
        <v>#DIV/0!</v>
      </c>
      <c r="G29" s="49" t="e">
        <f t="shared" si="0"/>
        <v>#DIV/0!</v>
      </c>
      <c r="H29" s="2"/>
    </row>
    <row r="30" spans="1:8" s="3" customFormat="1" ht="27.75" hidden="1" customHeight="1">
      <c r="A30" s="14" t="s">
        <v>75</v>
      </c>
      <c r="B30" s="13" t="s">
        <v>77</v>
      </c>
      <c r="C30" s="49"/>
      <c r="D30" s="49"/>
      <c r="E30" s="49"/>
      <c r="F30" s="49" t="e">
        <f t="shared" si="1"/>
        <v>#DIV/0!</v>
      </c>
      <c r="G30" s="49" t="e">
        <f t="shared" si="0"/>
        <v>#DIV/0!</v>
      </c>
      <c r="H30" s="2"/>
    </row>
    <row r="31" spans="1:8">
      <c r="A31" s="16" t="s">
        <v>4</v>
      </c>
      <c r="B31" s="17"/>
      <c r="C31" s="51">
        <f>C33+C38+C40+C43+C47+C45+C49</f>
        <v>16851.7</v>
      </c>
      <c r="D31" s="51">
        <f t="shared" ref="D31:E31" si="3">D33+D38+D40+D43+D47+D45</f>
        <v>16286.8</v>
      </c>
      <c r="E31" s="51">
        <f t="shared" si="3"/>
        <v>16133.6</v>
      </c>
      <c r="F31" s="50">
        <f t="shared" si="1"/>
        <v>99.059360954883715</v>
      </c>
      <c r="G31" s="50">
        <f t="shared" si="0"/>
        <v>95.73870885429956</v>
      </c>
      <c r="H31" s="2"/>
    </row>
    <row r="32" spans="1:8">
      <c r="A32" s="33" t="s">
        <v>3</v>
      </c>
      <c r="B32" s="18"/>
      <c r="C32" s="50"/>
      <c r="D32" s="50"/>
      <c r="E32" s="50"/>
      <c r="F32" s="50"/>
      <c r="G32" s="49"/>
      <c r="H32" s="2"/>
    </row>
    <row r="33" spans="1:8">
      <c r="A33" s="33" t="s">
        <v>5</v>
      </c>
      <c r="B33" s="19" t="s">
        <v>6</v>
      </c>
      <c r="C33" s="49">
        <f>C34+C35+C37+C36</f>
        <v>4013.2000000000003</v>
      </c>
      <c r="D33" s="49">
        <f>D34+D35+D37</f>
        <v>4015.4</v>
      </c>
      <c r="E33" s="49">
        <f t="shared" ref="E33" si="4">E34+E35+E37</f>
        <v>3895.6</v>
      </c>
      <c r="F33" s="49">
        <f t="shared" si="1"/>
        <v>97.016486526871532</v>
      </c>
      <c r="G33" s="49">
        <f t="shared" si="0"/>
        <v>97.069670088707255</v>
      </c>
      <c r="H33" s="2"/>
    </row>
    <row r="34" spans="1:8" ht="51" customHeight="1">
      <c r="A34" s="46" t="s">
        <v>7</v>
      </c>
      <c r="B34" s="20" t="s">
        <v>8</v>
      </c>
      <c r="C34" s="49">
        <v>3826.1</v>
      </c>
      <c r="D34" s="53">
        <v>3927.6</v>
      </c>
      <c r="E34" s="49">
        <v>3887.5</v>
      </c>
      <c r="F34" s="49">
        <f t="shared" si="1"/>
        <v>98.979020266829622</v>
      </c>
      <c r="G34" s="49">
        <f t="shared" si="0"/>
        <v>101.60476725647527</v>
      </c>
      <c r="H34" s="2"/>
    </row>
    <row r="35" spans="1:8" ht="14.25" hidden="1" customHeight="1">
      <c r="A35" s="33" t="s">
        <v>71</v>
      </c>
      <c r="B35" s="20" t="s">
        <v>72</v>
      </c>
      <c r="C35" s="49">
        <v>0</v>
      </c>
      <c r="D35" s="53">
        <v>0</v>
      </c>
      <c r="E35" s="49">
        <v>0</v>
      </c>
      <c r="F35" s="49">
        <v>0</v>
      </c>
      <c r="G35" s="49">
        <v>0</v>
      </c>
      <c r="H35" s="2"/>
    </row>
    <row r="36" spans="1:8" s="29" customFormat="1" ht="14.25" customHeight="1">
      <c r="A36" s="46" t="s">
        <v>104</v>
      </c>
      <c r="B36" s="45" t="s">
        <v>105</v>
      </c>
      <c r="C36" s="49">
        <v>181.8</v>
      </c>
      <c r="D36" s="53">
        <v>0</v>
      </c>
      <c r="E36" s="49">
        <v>0</v>
      </c>
      <c r="F36" s="49">
        <v>0</v>
      </c>
      <c r="G36" s="49">
        <f t="shared" si="0"/>
        <v>0</v>
      </c>
      <c r="H36" s="2"/>
    </row>
    <row r="37" spans="1:8" ht="18" customHeight="1">
      <c r="A37" s="33" t="s">
        <v>9</v>
      </c>
      <c r="B37" s="19" t="s">
        <v>10</v>
      </c>
      <c r="C37" s="49">
        <v>5.3</v>
      </c>
      <c r="D37" s="49">
        <v>87.8</v>
      </c>
      <c r="E37" s="49">
        <v>8.1</v>
      </c>
      <c r="F37" s="49">
        <f t="shared" si="1"/>
        <v>9.2255125284738053</v>
      </c>
      <c r="G37" s="49">
        <f t="shared" si="0"/>
        <v>152.83018867924528</v>
      </c>
      <c r="H37" s="2"/>
    </row>
    <row r="38" spans="1:8">
      <c r="A38" s="33" t="s">
        <v>11</v>
      </c>
      <c r="B38" s="19" t="s">
        <v>12</v>
      </c>
      <c r="C38" s="49">
        <f>C39</f>
        <v>115.2</v>
      </c>
      <c r="D38" s="49">
        <f t="shared" ref="D38:E38" si="5">D39</f>
        <v>139</v>
      </c>
      <c r="E38" s="49">
        <f t="shared" si="5"/>
        <v>139</v>
      </c>
      <c r="F38" s="49">
        <f t="shared" si="1"/>
        <v>100</v>
      </c>
      <c r="G38" s="49">
        <f t="shared" si="0"/>
        <v>120.65972222222221</v>
      </c>
      <c r="H38" s="2"/>
    </row>
    <row r="39" spans="1:8" ht="25.5">
      <c r="A39" s="33" t="s">
        <v>13</v>
      </c>
      <c r="B39" s="19" t="s">
        <v>14</v>
      </c>
      <c r="C39" s="49">
        <v>115.2</v>
      </c>
      <c r="D39" s="49">
        <v>139</v>
      </c>
      <c r="E39" s="49">
        <v>139</v>
      </c>
      <c r="F39" s="49">
        <f t="shared" si="1"/>
        <v>100</v>
      </c>
      <c r="G39" s="49">
        <f t="shared" si="0"/>
        <v>120.65972222222221</v>
      </c>
      <c r="H39" s="2"/>
    </row>
    <row r="40" spans="1:8">
      <c r="A40" s="33" t="s">
        <v>15</v>
      </c>
      <c r="B40" s="19" t="s">
        <v>16</v>
      </c>
      <c r="C40" s="49">
        <f>C41+C42</f>
        <v>9377.6</v>
      </c>
      <c r="D40" s="49">
        <f t="shared" ref="D40:E40" si="6">D41+D42</f>
        <v>8496.1</v>
      </c>
      <c r="E40" s="49">
        <f t="shared" si="6"/>
        <v>8474.1</v>
      </c>
      <c r="F40" s="49">
        <f t="shared" si="1"/>
        <v>99.741057661750688</v>
      </c>
      <c r="G40" s="49">
        <f t="shared" si="0"/>
        <v>90.36533867940625</v>
      </c>
      <c r="H40" s="2"/>
    </row>
    <row r="41" spans="1:8" ht="28.5" customHeight="1">
      <c r="A41" s="33" t="s">
        <v>17</v>
      </c>
      <c r="B41" s="19" t="s">
        <v>18</v>
      </c>
      <c r="C41" s="49">
        <v>8431.7000000000007</v>
      </c>
      <c r="D41" s="49">
        <v>8452.1</v>
      </c>
      <c r="E41" s="49">
        <v>8430.1</v>
      </c>
      <c r="F41" s="49">
        <f t="shared" si="1"/>
        <v>99.739709657954819</v>
      </c>
      <c r="G41" s="49">
        <f t="shared" si="0"/>
        <v>99.981023992789105</v>
      </c>
      <c r="H41" s="2"/>
    </row>
    <row r="42" spans="1:8" s="3" customFormat="1" ht="25.5" customHeight="1">
      <c r="A42" s="33" t="s">
        <v>85</v>
      </c>
      <c r="B42" s="19" t="s">
        <v>86</v>
      </c>
      <c r="C42" s="49">
        <v>945.9</v>
      </c>
      <c r="D42" s="49">
        <v>44</v>
      </c>
      <c r="E42" s="49">
        <v>44</v>
      </c>
      <c r="F42" s="49">
        <f t="shared" si="1"/>
        <v>100</v>
      </c>
      <c r="G42" s="49">
        <f t="shared" si="0"/>
        <v>4.6516545089332908</v>
      </c>
      <c r="H42" s="2"/>
    </row>
    <row r="43" spans="1:8">
      <c r="A43" s="33" t="s">
        <v>19</v>
      </c>
      <c r="B43" s="19" t="s">
        <v>20</v>
      </c>
      <c r="C43" s="49">
        <f>C44</f>
        <v>773.8</v>
      </c>
      <c r="D43" s="49">
        <f t="shared" ref="D43" si="7">D44</f>
        <v>687.3</v>
      </c>
      <c r="E43" s="49">
        <f>E44</f>
        <v>675.9</v>
      </c>
      <c r="F43" s="49">
        <f t="shared" si="1"/>
        <v>98.341335661283281</v>
      </c>
      <c r="G43" s="49">
        <f t="shared" si="0"/>
        <v>87.3481519772551</v>
      </c>
      <c r="H43" s="2"/>
    </row>
    <row r="44" spans="1:8">
      <c r="A44" s="33" t="s">
        <v>21</v>
      </c>
      <c r="B44" s="19" t="s">
        <v>22</v>
      </c>
      <c r="C44" s="49">
        <v>773.8</v>
      </c>
      <c r="D44" s="49">
        <v>687.3</v>
      </c>
      <c r="E44" s="49">
        <v>675.9</v>
      </c>
      <c r="F44" s="49">
        <f t="shared" si="1"/>
        <v>98.341335661283281</v>
      </c>
      <c r="G44" s="49">
        <f t="shared" si="0"/>
        <v>87.3481519772551</v>
      </c>
      <c r="H44" s="2"/>
    </row>
    <row r="45" spans="1:8" s="29" customFormat="1">
      <c r="A45" s="39" t="s">
        <v>100</v>
      </c>
      <c r="B45" s="40" t="s">
        <v>101</v>
      </c>
      <c r="C45" s="49">
        <f>C46</f>
        <v>1.9</v>
      </c>
      <c r="D45" s="49">
        <v>0</v>
      </c>
      <c r="E45" s="49">
        <v>0</v>
      </c>
      <c r="F45" s="49">
        <v>0</v>
      </c>
      <c r="G45" s="49">
        <f t="shared" si="0"/>
        <v>0</v>
      </c>
      <c r="H45" s="2"/>
    </row>
    <row r="46" spans="1:8" s="29" customFormat="1" ht="38.25">
      <c r="A46" s="41" t="s">
        <v>102</v>
      </c>
      <c r="B46" s="40" t="s">
        <v>103</v>
      </c>
      <c r="C46" s="49">
        <v>1.9</v>
      </c>
      <c r="D46" s="49">
        <v>0</v>
      </c>
      <c r="E46" s="49">
        <v>0</v>
      </c>
      <c r="F46" s="49">
        <v>0</v>
      </c>
      <c r="G46" s="49">
        <f t="shared" si="0"/>
        <v>0</v>
      </c>
      <c r="H46" s="2"/>
    </row>
    <row r="47" spans="1:8">
      <c r="A47" s="33" t="s">
        <v>79</v>
      </c>
      <c r="B47" s="19" t="s">
        <v>23</v>
      </c>
      <c r="C47" s="49">
        <f>C48</f>
        <v>2569.6999999999998</v>
      </c>
      <c r="D47" s="49">
        <f t="shared" ref="D47:E47" si="8">D48</f>
        <v>2949</v>
      </c>
      <c r="E47" s="49">
        <f t="shared" si="8"/>
        <v>2949</v>
      </c>
      <c r="F47" s="49">
        <f t="shared" si="1"/>
        <v>100</v>
      </c>
      <c r="G47" s="49">
        <f t="shared" si="0"/>
        <v>114.76047787679498</v>
      </c>
      <c r="H47" s="2"/>
    </row>
    <row r="48" spans="1:8">
      <c r="A48" s="33" t="s">
        <v>24</v>
      </c>
      <c r="B48" s="19" t="s">
        <v>25</v>
      </c>
      <c r="C48" s="49">
        <v>2569.6999999999998</v>
      </c>
      <c r="D48" s="49">
        <v>2949</v>
      </c>
      <c r="E48" s="49">
        <v>2949</v>
      </c>
      <c r="F48" s="49">
        <f t="shared" si="1"/>
        <v>100</v>
      </c>
      <c r="G48" s="49">
        <f t="shared" si="0"/>
        <v>114.76047787679498</v>
      </c>
      <c r="H48" s="2"/>
    </row>
    <row r="49" spans="1:8" s="29" customFormat="1" ht="25.5">
      <c r="A49" s="46" t="s">
        <v>118</v>
      </c>
      <c r="B49" s="40" t="s">
        <v>119</v>
      </c>
      <c r="C49" s="49">
        <f>C50</f>
        <v>0.3</v>
      </c>
      <c r="D49" s="49">
        <v>0</v>
      </c>
      <c r="E49" s="49">
        <v>0</v>
      </c>
      <c r="F49" s="49">
        <v>0</v>
      </c>
      <c r="G49" s="49">
        <f t="shared" si="0"/>
        <v>0</v>
      </c>
      <c r="H49" s="2"/>
    </row>
    <row r="50" spans="1:8" s="29" customFormat="1" ht="25.5">
      <c r="A50" s="46" t="s">
        <v>120</v>
      </c>
      <c r="B50" s="40" t="s">
        <v>121</v>
      </c>
      <c r="C50" s="49">
        <v>0.3</v>
      </c>
      <c r="D50" s="49">
        <v>0</v>
      </c>
      <c r="E50" s="49">
        <v>0</v>
      </c>
      <c r="F50" s="49">
        <v>0</v>
      </c>
      <c r="G50" s="49">
        <f t="shared" si="0"/>
        <v>0</v>
      </c>
      <c r="H50" s="2"/>
    </row>
    <row r="51" spans="1:8" ht="30.75" customHeight="1">
      <c r="A51" s="31" t="s">
        <v>26</v>
      </c>
      <c r="B51" s="21"/>
      <c r="C51" s="49">
        <f>C4-C31</f>
        <v>354.59999999999854</v>
      </c>
      <c r="D51" s="49">
        <f>D4-D31</f>
        <v>-785.70000000000073</v>
      </c>
      <c r="E51" s="49">
        <f>E4-E31</f>
        <v>-266.69999999999891</v>
      </c>
      <c r="F51" s="49"/>
      <c r="G51" s="49"/>
      <c r="H51" s="2"/>
    </row>
    <row r="52" spans="1:8">
      <c r="A52" s="32" t="s">
        <v>27</v>
      </c>
      <c r="B52" s="35"/>
      <c r="C52" s="50">
        <f>C58+C54</f>
        <v>-354.59999999999854</v>
      </c>
      <c r="D52" s="50">
        <f t="shared" ref="D52:E52" si="9">D58+D54</f>
        <v>785.69999999999891</v>
      </c>
      <c r="E52" s="50">
        <f t="shared" si="9"/>
        <v>266.70000000000073</v>
      </c>
      <c r="F52" s="55"/>
      <c r="G52" s="49"/>
      <c r="H52" s="2"/>
    </row>
    <row r="53" spans="1:8">
      <c r="A53" s="33" t="s">
        <v>3</v>
      </c>
      <c r="B53" s="34"/>
      <c r="C53" s="49"/>
      <c r="D53" s="49"/>
      <c r="E53" s="49"/>
      <c r="F53" s="55"/>
      <c r="G53" s="55"/>
    </row>
    <row r="54" spans="1:8" s="27" customFormat="1" ht="42" customHeight="1">
      <c r="A54" s="33" t="s">
        <v>87</v>
      </c>
      <c r="B54" s="38" t="s">
        <v>88</v>
      </c>
      <c r="C54" s="52">
        <v>0</v>
      </c>
      <c r="D54" s="44">
        <v>0</v>
      </c>
      <c r="E54" s="52">
        <v>0</v>
      </c>
      <c r="F54" s="55"/>
      <c r="G54" s="55"/>
    </row>
    <row r="55" spans="1:8" s="27" customFormat="1" ht="57" customHeight="1">
      <c r="A55" s="33" t="s">
        <v>89</v>
      </c>
      <c r="B55" s="38" t="s">
        <v>90</v>
      </c>
      <c r="C55" s="52">
        <v>0</v>
      </c>
      <c r="D55" s="44">
        <v>0</v>
      </c>
      <c r="E55" s="52">
        <v>0</v>
      </c>
      <c r="F55" s="55"/>
      <c r="G55" s="55"/>
    </row>
    <row r="56" spans="1:8" s="27" customFormat="1" ht="69.75" customHeight="1">
      <c r="A56" s="33" t="s">
        <v>91</v>
      </c>
      <c r="B56" s="38" t="s">
        <v>92</v>
      </c>
      <c r="C56" s="52">
        <v>300</v>
      </c>
      <c r="D56" s="44">
        <v>0</v>
      </c>
      <c r="E56" s="52">
        <v>0</v>
      </c>
      <c r="F56" s="55"/>
      <c r="G56" s="55"/>
    </row>
    <row r="57" spans="1:8" s="27" customFormat="1" ht="70.5" customHeight="1">
      <c r="A57" s="33" t="s">
        <v>93</v>
      </c>
      <c r="B57" s="38" t="s">
        <v>94</v>
      </c>
      <c r="C57" s="52">
        <v>-300</v>
      </c>
      <c r="D57" s="44">
        <v>0</v>
      </c>
      <c r="E57" s="52">
        <v>0</v>
      </c>
      <c r="F57" s="55"/>
      <c r="G57" s="55"/>
    </row>
    <row r="58" spans="1:8" ht="30.75" customHeight="1">
      <c r="A58" s="33" t="s">
        <v>28</v>
      </c>
      <c r="B58" s="34" t="s">
        <v>29</v>
      </c>
      <c r="C58" s="49">
        <f t="shared" ref="C58:E58" si="10">C59+C60</f>
        <v>-354.59999999999854</v>
      </c>
      <c r="D58" s="49">
        <f>D59+D60</f>
        <v>785.69999999999891</v>
      </c>
      <c r="E58" s="49">
        <f t="shared" si="10"/>
        <v>266.70000000000073</v>
      </c>
      <c r="F58" s="55"/>
      <c r="G58" s="55"/>
    </row>
    <row r="59" spans="1:8" ht="31.5" customHeight="1">
      <c r="A59" s="33" t="s">
        <v>30</v>
      </c>
      <c r="B59" s="34" t="s">
        <v>31</v>
      </c>
      <c r="C59" s="49">
        <v>-18871.099999999999</v>
      </c>
      <c r="D59" s="49">
        <v>-15501.1</v>
      </c>
      <c r="E59" s="49">
        <v>-16072.3</v>
      </c>
      <c r="F59" s="55"/>
      <c r="G59" s="55"/>
    </row>
    <row r="60" spans="1:8" ht="33.75" customHeight="1">
      <c r="A60" s="33" t="s">
        <v>32</v>
      </c>
      <c r="B60" s="34" t="s">
        <v>33</v>
      </c>
      <c r="C60" s="49">
        <v>18516.5</v>
      </c>
      <c r="D60" s="49">
        <v>16286.8</v>
      </c>
      <c r="E60" s="49">
        <v>16339</v>
      </c>
      <c r="F60" s="55"/>
      <c r="G60" s="55"/>
    </row>
    <row r="61" spans="1:8">
      <c r="A61" s="4"/>
      <c r="B61" s="4"/>
      <c r="C61" s="4"/>
      <c r="D61" s="4"/>
      <c r="E61" s="4"/>
      <c r="F61" s="4"/>
      <c r="G61" s="4"/>
    </row>
    <row r="62" spans="1:8">
      <c r="A62" s="4"/>
      <c r="B62" s="4"/>
      <c r="C62" s="4"/>
      <c r="D62" s="4"/>
      <c r="E62" s="4"/>
      <c r="F62" s="4"/>
      <c r="G62" s="4"/>
    </row>
    <row r="63" spans="1:8">
      <c r="A63" s="4"/>
      <c r="B63" s="4"/>
      <c r="C63" s="4"/>
      <c r="D63" s="4"/>
      <c r="E63" s="4"/>
      <c r="F63" s="4"/>
      <c r="G63" s="4"/>
    </row>
    <row r="64" spans="1:8">
      <c r="A64" s="56" t="s">
        <v>40</v>
      </c>
      <c r="B64" s="56"/>
      <c r="C64" s="56"/>
      <c r="D64" s="56"/>
      <c r="E64" s="56"/>
      <c r="F64" s="56"/>
      <c r="G64" s="56"/>
    </row>
    <row r="65" spans="1:7">
      <c r="A65" s="4"/>
      <c r="B65" s="4"/>
      <c r="C65" s="4"/>
      <c r="D65" s="4"/>
      <c r="E65" s="4"/>
      <c r="F65" s="4"/>
      <c r="G65" s="4"/>
    </row>
  </sheetData>
  <mergeCells count="2">
    <mergeCell ref="A64:G64"/>
    <mergeCell ref="A1:G1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E6" sqref="E6"/>
    </sheetView>
  </sheetViews>
  <sheetFormatPr defaultRowHeight="15"/>
  <cols>
    <col min="1" max="1" width="34.42578125" style="1" customWidth="1"/>
    <col min="2" max="2" width="15.28515625" style="1" customWidth="1"/>
    <col min="3" max="3" width="16.5703125" style="1" customWidth="1"/>
    <col min="4" max="4" width="17.42578125" style="1" customWidth="1"/>
    <col min="5" max="5" width="17.285156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59" t="s">
        <v>114</v>
      </c>
      <c r="B2" s="56"/>
      <c r="C2" s="56"/>
      <c r="D2" s="56"/>
      <c r="E2" s="56"/>
      <c r="F2" s="56"/>
      <c r="G2" s="56"/>
    </row>
    <row r="3" spans="1:7">
      <c r="A3" s="4"/>
      <c r="B3" s="4"/>
      <c r="C3" s="4"/>
      <c r="D3" s="4"/>
      <c r="E3" s="4"/>
      <c r="F3" s="4"/>
      <c r="G3" s="5" t="s">
        <v>41</v>
      </c>
    </row>
    <row r="4" spans="1:7" ht="111.75" customHeight="1">
      <c r="A4" s="23" t="s">
        <v>34</v>
      </c>
      <c r="B4" s="23" t="s">
        <v>35</v>
      </c>
      <c r="C4" s="23" t="s">
        <v>117</v>
      </c>
      <c r="D4" s="23" t="s">
        <v>115</v>
      </c>
      <c r="E4" s="23" t="s">
        <v>116</v>
      </c>
      <c r="F4" s="23" t="s">
        <v>99</v>
      </c>
      <c r="G4" s="23" t="s">
        <v>98</v>
      </c>
    </row>
    <row r="5" spans="1:7" ht="45" customHeight="1">
      <c r="A5" s="24" t="s">
        <v>36</v>
      </c>
      <c r="B5" s="42">
        <v>5</v>
      </c>
      <c r="C5" s="43">
        <v>2748.6</v>
      </c>
      <c r="D5" s="43">
        <v>2633</v>
      </c>
      <c r="E5" s="43">
        <v>2631.4</v>
      </c>
      <c r="F5" s="43">
        <f>E5/D5*100</f>
        <v>99.939232814280288</v>
      </c>
      <c r="G5" s="43">
        <f>E5/C5*100</f>
        <v>95.736011060176097</v>
      </c>
    </row>
    <row r="6" spans="1:7" ht="45" customHeight="1">
      <c r="A6" s="25" t="s">
        <v>37</v>
      </c>
      <c r="B6" s="42">
        <v>3.7</v>
      </c>
      <c r="C6" s="43">
        <v>2123.9</v>
      </c>
      <c r="D6" s="43">
        <v>2299.8000000000002</v>
      </c>
      <c r="E6" s="43">
        <v>2299.8000000000002</v>
      </c>
      <c r="F6" s="43">
        <f>E6/D6*100</f>
        <v>100</v>
      </c>
      <c r="G6" s="43">
        <f>E6/C6*100</f>
        <v>108.28193417769198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6" t="s">
        <v>39</v>
      </c>
      <c r="B10" s="56"/>
      <c r="C10" s="56"/>
      <c r="D10" s="56"/>
      <c r="E10" s="56"/>
      <c r="F10" s="56"/>
      <c r="G10" s="56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6" sqref="D6"/>
    </sheetView>
  </sheetViews>
  <sheetFormatPr defaultRowHeight="15"/>
  <cols>
    <col min="1" max="1" width="36.7109375" style="1" customWidth="1"/>
    <col min="2" max="2" width="15.71093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59" t="s">
        <v>110</v>
      </c>
      <c r="B2" s="56"/>
      <c r="C2" s="56"/>
      <c r="D2" s="56"/>
      <c r="E2" s="56"/>
      <c r="F2" s="56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68</v>
      </c>
      <c r="B4" s="30" t="s">
        <v>111</v>
      </c>
      <c r="C4" s="30" t="s">
        <v>112</v>
      </c>
      <c r="D4" s="30" t="s">
        <v>113</v>
      </c>
      <c r="E4" s="6" t="s">
        <v>99</v>
      </c>
      <c r="F4" s="6" t="s">
        <v>98</v>
      </c>
    </row>
    <row r="5" spans="1:7" s="3" customFormat="1" ht="77.25" customHeight="1">
      <c r="A5" s="37" t="s">
        <v>80</v>
      </c>
      <c r="B5" s="55">
        <v>0</v>
      </c>
      <c r="C5" s="55">
        <v>2</v>
      </c>
      <c r="D5" s="55">
        <v>2</v>
      </c>
      <c r="E5" s="55">
        <f t="shared" ref="E5:E9" si="0">D5/C5*100</f>
        <v>100</v>
      </c>
      <c r="F5" s="49">
        <v>0</v>
      </c>
    </row>
    <row r="6" spans="1:7" ht="75" customHeight="1">
      <c r="A6" s="36" t="s">
        <v>73</v>
      </c>
      <c r="B6" s="55">
        <v>773.8</v>
      </c>
      <c r="C6" s="55">
        <v>687.3</v>
      </c>
      <c r="D6" s="55">
        <v>675.9</v>
      </c>
      <c r="E6" s="55">
        <f t="shared" si="0"/>
        <v>98.341335661283281</v>
      </c>
      <c r="F6" s="49">
        <f t="shared" ref="F6:F9" si="1">D6/B6*100</f>
        <v>87.3481519772551</v>
      </c>
      <c r="G6" s="2"/>
    </row>
    <row r="7" spans="1:7" ht="80.25" customHeight="1">
      <c r="A7" s="26" t="s">
        <v>95</v>
      </c>
      <c r="B7" s="55">
        <v>8401.7000000000007</v>
      </c>
      <c r="C7" s="55">
        <v>8452.1</v>
      </c>
      <c r="D7" s="55">
        <v>8430.1</v>
      </c>
      <c r="E7" s="55">
        <f t="shared" si="0"/>
        <v>99.739709657954819</v>
      </c>
      <c r="F7" s="49">
        <f t="shared" si="1"/>
        <v>100.33802682790387</v>
      </c>
      <c r="G7" s="2"/>
    </row>
    <row r="8" spans="1:7" s="29" customFormat="1" ht="57.75" customHeight="1">
      <c r="A8" s="26" t="s">
        <v>96</v>
      </c>
      <c r="B8" s="55">
        <v>2314.3000000000002</v>
      </c>
      <c r="C8" s="55">
        <v>2949</v>
      </c>
      <c r="D8" s="55">
        <v>2949</v>
      </c>
      <c r="E8" s="55">
        <f t="shared" si="0"/>
        <v>100</v>
      </c>
      <c r="F8" s="49">
        <f t="shared" si="1"/>
        <v>127.42513935099164</v>
      </c>
      <c r="G8" s="2"/>
    </row>
    <row r="9" spans="1:7" ht="19.5" customHeight="1">
      <c r="A9" s="22" t="s">
        <v>69</v>
      </c>
      <c r="B9" s="48">
        <f t="shared" ref="B9" si="2">B6+B7+B5+B8</f>
        <v>11489.8</v>
      </c>
      <c r="C9" s="48">
        <f t="shared" ref="C9:D9" si="3">C6+C7+C5+C8</f>
        <v>12090.4</v>
      </c>
      <c r="D9" s="48">
        <f t="shared" si="3"/>
        <v>12057</v>
      </c>
      <c r="E9" s="48">
        <f t="shared" si="0"/>
        <v>99.723747766823266</v>
      </c>
      <c r="F9" s="50">
        <f t="shared" si="1"/>
        <v>104.93655242040766</v>
      </c>
      <c r="G9" s="2"/>
    </row>
    <row r="10" spans="1:7">
      <c r="A10" s="4"/>
      <c r="B10" s="4"/>
      <c r="C10" s="28"/>
      <c r="D10" s="28"/>
      <c r="E10" s="28"/>
      <c r="F10" s="28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56" t="s">
        <v>70</v>
      </c>
      <c r="B13" s="56"/>
      <c r="C13" s="56"/>
      <c r="D13" s="56"/>
      <c r="E13" s="56"/>
      <c r="F13" s="56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2024-07-12T06:51:55Z</cp:lastPrinted>
  <dcterms:created xsi:type="dcterms:W3CDTF">2017-04-17T10:25:39Z</dcterms:created>
  <dcterms:modified xsi:type="dcterms:W3CDTF">2025-01-29T13:22:09Z</dcterms:modified>
</cp:coreProperties>
</file>