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595" yWindow="-255" windowWidth="14610" windowHeight="13020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1'!$D$9</definedName>
  </definedNames>
  <calcPr calcId="125725"/>
</workbook>
</file>

<file path=xl/calcChain.xml><?xml version="1.0" encoding="utf-8"?>
<calcChain xmlns="http://schemas.openxmlformats.org/spreadsheetml/2006/main">
  <c r="F6" i="3"/>
  <c r="G30" i="1"/>
  <c r="G32"/>
  <c r="G33"/>
  <c r="G34"/>
  <c r="G35"/>
  <c r="G36"/>
  <c r="G37"/>
  <c r="G39"/>
  <c r="G40"/>
  <c r="G41"/>
  <c r="F30"/>
  <c r="F31"/>
  <c r="F32"/>
  <c r="F33"/>
  <c r="F34"/>
  <c r="F35"/>
  <c r="F36"/>
  <c r="F37"/>
  <c r="F38"/>
  <c r="F39"/>
  <c r="F40"/>
  <c r="F41"/>
  <c r="G7"/>
  <c r="G8"/>
  <c r="G9"/>
  <c r="G11"/>
  <c r="G12"/>
  <c r="G13"/>
  <c r="G15"/>
  <c r="G16"/>
  <c r="G17"/>
  <c r="G18"/>
  <c r="G19"/>
  <c r="G21"/>
  <c r="G22"/>
  <c r="G23"/>
  <c r="G24"/>
  <c r="F7"/>
  <c r="F8"/>
  <c r="F9"/>
  <c r="F10"/>
  <c r="F11"/>
  <c r="F12"/>
  <c r="F13"/>
  <c r="F15"/>
  <c r="F16"/>
  <c r="F17"/>
  <c r="F18"/>
  <c r="F19"/>
  <c r="F20"/>
  <c r="F21"/>
  <c r="F22"/>
  <c r="F23"/>
  <c r="F24"/>
  <c r="F25"/>
  <c r="D37"/>
  <c r="E37"/>
  <c r="C37"/>
  <c r="C27" s="1"/>
  <c r="E33"/>
  <c r="D4"/>
  <c r="E4"/>
  <c r="C4"/>
  <c r="D21"/>
  <c r="E21"/>
  <c r="C40"/>
  <c r="C35"/>
  <c r="C33"/>
  <c r="C29"/>
  <c r="C23"/>
  <c r="C21"/>
  <c r="C17"/>
  <c r="C16"/>
  <c r="C11"/>
  <c r="C7"/>
  <c r="F7" i="3"/>
  <c r="F8"/>
  <c r="C45" i="1"/>
  <c r="C43" s="1"/>
  <c r="B9" i="3"/>
  <c r="E23" i="1"/>
  <c r="D23"/>
  <c r="D16" s="1"/>
  <c r="E17"/>
  <c r="D17"/>
  <c r="E7"/>
  <c r="D7"/>
  <c r="E5" i="3"/>
  <c r="E35" i="1"/>
  <c r="D35"/>
  <c r="E8" i="3"/>
  <c r="C9"/>
  <c r="D9"/>
  <c r="E7"/>
  <c r="D40" i="1"/>
  <c r="E40"/>
  <c r="D33"/>
  <c r="D29"/>
  <c r="E29"/>
  <c r="G29" s="1"/>
  <c r="C6" l="1"/>
  <c r="F9" i="3"/>
  <c r="D6" i="1"/>
  <c r="E9" i="3"/>
  <c r="E16" i="1"/>
  <c r="E6"/>
  <c r="F29"/>
  <c r="D27"/>
  <c r="E27"/>
  <c r="G6" l="1"/>
  <c r="F6"/>
  <c r="C42"/>
  <c r="F27"/>
  <c r="F4" l="1"/>
  <c r="G4"/>
  <c r="G27"/>
  <c r="G5" i="2" l="1"/>
  <c r="E6" i="3"/>
  <c r="D42" i="1" l="1"/>
  <c r="F5" i="2" l="1"/>
  <c r="F6"/>
  <c r="G6"/>
  <c r="D45" i="1" l="1"/>
  <c r="D43" s="1"/>
  <c r="E45"/>
  <c r="E43" s="1"/>
  <c r="E42" l="1"/>
</calcChain>
</file>

<file path=xl/sharedStrings.xml><?xml version="1.0" encoding="utf-8"?>
<sst xmlns="http://schemas.openxmlformats.org/spreadsheetml/2006/main" count="111" uniqueCount="100">
  <si>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</si>
  <si>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</si>
  <si>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</si>
  <si>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</si>
  <si>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</si>
  <si>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</si>
  <si>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</si>
  <si>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</si>
  <si>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</si>
  <si>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</si>
  <si>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</si>
  <si>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</si>
  <si>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</si>
  <si>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</si>
  <si>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</si>
  <si>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</si>
  <si>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</si>
  <si>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</si>
  <si>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</si>
  <si>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</si>
  <si>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</si>
  <si>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</si>
  <si>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</si>
  <si>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</si>
  <si>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</si>
  <si>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</si>
  <si>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</si>
  <si>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</si>
  <si>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</si>
  <si>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</si>
  <si>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</si>
  <si>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</si>
  <si>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</si>
  <si>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</si>
  <si>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</si>
  <si>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</si>
  <si>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</si>
  <si>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</si>
  <si>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</si>
  <si>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</si>
  <si>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</si>
  <si>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</si>
  <si>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</si>
  <si>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Единый сельскохозяйственный налог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</si>
  <si>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</si>
  <si>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</si>
  <si>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</si>
  <si>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</si>
  <si>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</si>
  <si>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Штрафы, санкции, возмещение ущерба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</si>
  <si>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</si>
  <si>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</si>
  <si>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 , в том числе: </t>
  </si>
  <si>
    <t>20210000000000151</t>
  </si>
  <si>
    <t>Субвенции бюджетам субъектов Российской Федерации и муниципальных образований, в том числе:</t>
  </si>
  <si>
    <t>20230000000000151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</si>
  <si>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</si>
  <si>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20235118100000151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</si>
  <si>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</si>
  <si>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</si>
  <si>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</si>
  <si>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20249999100000151</t>
  </si>
  <si>
    <t>Наименование муниципальной программы</t>
  </si>
  <si>
    <t>ИТОГО:</t>
  </si>
  <si>
    <t>Резервные фонды</t>
  </si>
  <si>
    <t>00 0111 0000000000 000</t>
  </si>
  <si>
    <t>Муниципальная программа "Комплексное благоустройство территории Старобурасского муниципального образования Базарно-Карабулакского муниципального района"</t>
  </si>
  <si>
    <t>10503000010000110</t>
  </si>
  <si>
    <t>Культура и кинематография</t>
  </si>
  <si>
    <t>Муниципальная программа "Обеспечение первичных мер пожарной безопасности  Старобурасского муниципального образования Базарно-Карабулакского муниципального района"</t>
  </si>
  <si>
    <t>20216001100001151</t>
  </si>
  <si>
    <t>Налоги на товары (работы, услуги) реализуемые на территории Российской Федерации</t>
  </si>
  <si>
    <t>10000000010000110</t>
  </si>
  <si>
    <t>20220000000000150</t>
  </si>
  <si>
    <t>Безвозмездные поступления от негосударственных организаций в бюджеты сельских поселений</t>
  </si>
  <si>
    <t>20405000100000150</t>
  </si>
  <si>
    <t>Муниципальная программа "Развитие культуры Старобурасского муниципального образования Базарно-Карабулакского муниципального района"</t>
  </si>
  <si>
    <t xml:space="preserve">Дотации бюджетам сельских поселений на выравнивание бюджетной обеспеченности из бюджета муниципального района за счет средств областного бюджета  </t>
  </si>
  <si>
    <t>Дотации бюджетам сельских поселений на выравнивание бюджетной обеспеченности из бюджета муниципального района за счет собственных средств местного бюджета</t>
  </si>
  <si>
    <t>20216001100002150</t>
  </si>
  <si>
    <t>Субсидии бюджетам бюджетной системы Российской Федерации (межбюджетные субсидии)</t>
  </si>
  <si>
    <t>Исполнено на 1 апреля 2025 г. (тыс.руб)</t>
  </si>
  <si>
    <t>Исполнено на 1 апреля 2025 г.</t>
  </si>
  <si>
    <t>Муниципальная программа "Ремонт и содержание автомобильных дорог общего пользования местного значения в границах Старобурасского сельского поселения Базарно-Карабулакского муниципального района"</t>
  </si>
  <si>
    <t xml:space="preserve">Сведения об исполнении бюджета Старобурасского муниципального образования                                                                                                                                  Базарно-Карабулакского муниципального района 
на 1 апреля 2026 года         
</t>
  </si>
  <si>
    <t>Утвержденные бюджетные назначения на                        1 апреля 2026 г.</t>
  </si>
  <si>
    <t>Исполнено на 1 апреля 2026 г.</t>
  </si>
  <si>
    <t>% исполнения плана                       2026 года</t>
  </si>
  <si>
    <t>% исполнения 2026 года к 2025 году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</si>
  <si>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Старобурасскому муниципальному образованию Базарно-Карабулакского муниципального района
на 1 апреля 2026 года   
</t>
  </si>
  <si>
    <t>Утвержденные бюджетные назначения на           1 апреля 2026 г. (тыс.руб)</t>
  </si>
  <si>
    <t>Исполнено на 1 апреля 2026 г. (тыс.руб)</t>
  </si>
  <si>
    <t>% исполнения плана 2026 года</t>
  </si>
  <si>
    <t>Врио начальника финансового управления                                                                    Г.В. Куликова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</si>
  <si>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Старобурасского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апреля 2026 года     
</t>
  </si>
  <si>
    <t>Коммунальное хозяйство</t>
  </si>
  <si>
    <t>00 0502 0000000000 000</t>
  </si>
  <si>
    <t>Неналоговые доходы</t>
  </si>
  <si>
    <t>21900010100000150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</si>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</sst>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0.0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rgb="FF000000"/>
      <name val="Arial Cyr"/>
    </font>
    <font>
      <sz val="10"/>
      <name val="Arial"/>
      <family val="2"/>
      <charset val="204"/>
    </font>
    <font>
      <sz val="10"/>
      <name val="Arial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56">
    <xf numFmtId="0" fontId="0" fillId="0" borderId="0"/>
    <xf numFmtId="0" fontId="2" fillId="0" borderId="3">
      <alignment horizontal="left" wrapText="1"/>
    </xf>
    <xf numFmtId="0" fontId="3" fillId="0" borderId="0"/>
    <xf numFmtId="0" fontId="4" fillId="0" borderId="0"/>
    <xf numFmtId="0" fontId="3" fillId="0" borderId="0"/>
    <xf numFmtId="0" fontId="3" fillId="0" borderId="0"/>
    <xf numFmtId="0" fontId="5" fillId="0" borderId="0"/>
    <xf numFmtId="0" fontId="6" fillId="0" borderId="0"/>
    <xf numFmtId="0" fontId="7" fillId="0" borderId="0">
      <alignment horizontal="center"/>
    </xf>
    <xf numFmtId="0" fontId="2" fillId="0" borderId="8">
      <alignment horizontal="center"/>
    </xf>
    <xf numFmtId="0" fontId="8" fillId="0" borderId="0">
      <alignment horizontal="right"/>
    </xf>
    <xf numFmtId="0" fontId="7" fillId="0" borderId="0"/>
    <xf numFmtId="0" fontId="9" fillId="0" borderId="0"/>
    <xf numFmtId="0" fontId="9" fillId="0" borderId="9"/>
    <xf numFmtId="0" fontId="2" fillId="0" borderId="10">
      <alignment horizontal="center"/>
    </xf>
    <xf numFmtId="0" fontId="8" fillId="0" borderId="11">
      <alignment horizontal="right"/>
    </xf>
    <xf numFmtId="0" fontId="2" fillId="0" borderId="0"/>
    <xf numFmtId="0" fontId="2" fillId="0" borderId="12">
      <alignment horizontal="right"/>
    </xf>
    <xf numFmtId="49" fontId="2" fillId="0" borderId="13">
      <alignment horizontal="center"/>
    </xf>
    <xf numFmtId="0" fontId="8" fillId="0" borderId="14">
      <alignment horizontal="right"/>
    </xf>
    <xf numFmtId="0" fontId="10" fillId="0" borderId="0"/>
    <xf numFmtId="166" fontId="2" fillId="0" borderId="15">
      <alignment horizontal="center"/>
    </xf>
    <xf numFmtId="0" fontId="2" fillId="0" borderId="0">
      <alignment horizontal="left"/>
    </xf>
    <xf numFmtId="49" fontId="2" fillId="0" borderId="0"/>
    <xf numFmtId="49" fontId="2" fillId="0" borderId="12">
      <alignment horizontal="right" vertical="center"/>
    </xf>
    <xf numFmtId="49" fontId="2" fillId="0" borderId="15">
      <alignment horizontal="center" vertical="center"/>
    </xf>
    <xf numFmtId="0" fontId="2" fillId="0" borderId="8">
      <alignment horizontal="left" wrapText="1"/>
    </xf>
    <xf numFmtId="49" fontId="2" fillId="0" borderId="15">
      <alignment horizontal="center"/>
    </xf>
    <xf numFmtId="0" fontId="2" fillId="0" borderId="16">
      <alignment horizontal="left" wrapText="1"/>
    </xf>
    <xf numFmtId="49" fontId="2" fillId="0" borderId="12">
      <alignment horizontal="right"/>
    </xf>
    <xf numFmtId="0" fontId="2" fillId="0" borderId="17">
      <alignment horizontal="left"/>
    </xf>
    <xf numFmtId="49" fontId="2" fillId="0" borderId="17"/>
    <xf numFmtId="49" fontId="2" fillId="0" borderId="12"/>
    <xf numFmtId="49" fontId="2" fillId="0" borderId="18">
      <alignment horizontal="center"/>
    </xf>
    <xf numFmtId="0" fontId="7" fillId="0" borderId="8">
      <alignment horizontal="center"/>
    </xf>
    <xf numFmtId="0" fontId="2" fillId="0" borderId="19">
      <alignment horizontal="center" vertical="top" wrapText="1"/>
    </xf>
    <xf numFmtId="49" fontId="2" fillId="0" borderId="19">
      <alignment horizontal="center" vertical="top" wrapText="1"/>
    </xf>
    <xf numFmtId="0" fontId="6" fillId="0" borderId="20"/>
    <xf numFmtId="0" fontId="6" fillId="0" borderId="11"/>
    <xf numFmtId="0" fontId="2" fillId="0" borderId="19">
      <alignment horizontal="center" vertical="center"/>
    </xf>
    <xf numFmtId="0" fontId="2" fillId="0" borderId="10">
      <alignment horizontal="center" vertical="center"/>
    </xf>
    <xf numFmtId="49" fontId="2" fillId="0" borderId="10">
      <alignment horizontal="center" vertical="center"/>
    </xf>
    <xf numFmtId="0" fontId="2" fillId="0" borderId="21">
      <alignment horizontal="left" wrapText="1"/>
    </xf>
    <xf numFmtId="49" fontId="2" fillId="0" borderId="22">
      <alignment horizontal="center" wrapText="1"/>
    </xf>
    <xf numFmtId="49" fontId="2" fillId="0" borderId="23">
      <alignment horizontal="center"/>
    </xf>
    <xf numFmtId="4" fontId="2" fillId="0" borderId="23">
      <alignment horizontal="right" shrinkToFit="1"/>
    </xf>
    <xf numFmtId="0" fontId="2" fillId="0" borderId="24">
      <alignment horizontal="left" wrapText="1"/>
    </xf>
    <xf numFmtId="49" fontId="2" fillId="0" borderId="25">
      <alignment horizontal="center" shrinkToFit="1"/>
    </xf>
    <xf numFmtId="49" fontId="2" fillId="0" borderId="26">
      <alignment horizontal="center"/>
    </xf>
    <xf numFmtId="4" fontId="2" fillId="0" borderId="26">
      <alignment horizontal="right" shrinkToFit="1"/>
    </xf>
    <xf numFmtId="0" fontId="2" fillId="0" borderId="27">
      <alignment horizontal="left" wrapText="1" indent="2"/>
    </xf>
    <xf numFmtId="49" fontId="2" fillId="0" borderId="28">
      <alignment horizontal="center" shrinkToFit="1"/>
    </xf>
    <xf numFmtId="49" fontId="2" fillId="0" borderId="29">
      <alignment horizontal="center"/>
    </xf>
    <xf numFmtId="4" fontId="2" fillId="0" borderId="29">
      <alignment horizontal="right" shrinkToFit="1"/>
    </xf>
    <xf numFmtId="49" fontId="2" fillId="0" borderId="0">
      <alignment horizontal="right"/>
    </xf>
    <xf numFmtId="0" fontId="7" fillId="0" borderId="11">
      <alignment horizontal="center"/>
    </xf>
    <xf numFmtId="0" fontId="2" fillId="0" borderId="10">
      <alignment horizontal="center" vertical="center" shrinkToFit="1"/>
    </xf>
    <xf numFmtId="49" fontId="2" fillId="0" borderId="10">
      <alignment horizontal="center" vertical="center" shrinkToFit="1"/>
    </xf>
    <xf numFmtId="49" fontId="6" fillId="0" borderId="11"/>
    <xf numFmtId="0" fontId="2" fillId="0" borderId="22">
      <alignment horizontal="center" shrinkToFit="1"/>
    </xf>
    <xf numFmtId="4" fontId="2" fillId="0" borderId="30">
      <alignment horizontal="right" shrinkToFit="1"/>
    </xf>
    <xf numFmtId="49" fontId="6" fillId="0" borderId="14"/>
    <xf numFmtId="0" fontId="2" fillId="0" borderId="25">
      <alignment horizontal="center" shrinkToFit="1"/>
    </xf>
    <xf numFmtId="167" fontId="2" fillId="0" borderId="26">
      <alignment horizontal="right" shrinkToFit="1"/>
    </xf>
    <xf numFmtId="167" fontId="2" fillId="0" borderId="31">
      <alignment horizontal="right" shrinkToFit="1"/>
    </xf>
    <xf numFmtId="0" fontId="2" fillId="0" borderId="3">
      <alignment horizontal="left" wrapText="1"/>
    </xf>
    <xf numFmtId="49" fontId="2" fillId="0" borderId="28">
      <alignment horizontal="center" wrapText="1"/>
    </xf>
    <xf numFmtId="49" fontId="2" fillId="0" borderId="29">
      <alignment horizontal="center" wrapText="1"/>
    </xf>
    <xf numFmtId="4" fontId="2" fillId="0" borderId="29">
      <alignment horizontal="right" wrapText="1"/>
    </xf>
    <xf numFmtId="4" fontId="2" fillId="0" borderId="27">
      <alignment horizontal="right" wrapText="1"/>
    </xf>
    <xf numFmtId="0" fontId="6" fillId="0" borderId="14">
      <alignment wrapText="1"/>
    </xf>
    <xf numFmtId="0" fontId="2" fillId="0" borderId="32">
      <alignment horizontal="left" wrapText="1"/>
    </xf>
    <xf numFmtId="49" fontId="2" fillId="0" borderId="33">
      <alignment horizontal="center" shrinkToFit="1"/>
    </xf>
    <xf numFmtId="49" fontId="2" fillId="0" borderId="34">
      <alignment horizontal="center"/>
    </xf>
    <xf numFmtId="4" fontId="2" fillId="0" borderId="34">
      <alignment horizontal="right" shrinkToFit="1"/>
    </xf>
    <xf numFmtId="49" fontId="2" fillId="0" borderId="35">
      <alignment horizontal="center"/>
    </xf>
    <xf numFmtId="0" fontId="6" fillId="0" borderId="14"/>
    <xf numFmtId="0" fontId="10" fillId="0" borderId="17"/>
    <xf numFmtId="0" fontId="10" fillId="0" borderId="36"/>
    <xf numFmtId="0" fontId="2" fillId="0" borderId="0">
      <alignment wrapText="1"/>
    </xf>
    <xf numFmtId="49" fontId="2" fillId="0" borderId="0">
      <alignment wrapText="1"/>
    </xf>
    <xf numFmtId="49" fontId="2" fillId="0" borderId="0">
      <alignment horizontal="center"/>
    </xf>
    <xf numFmtId="49" fontId="11" fillId="0" borderId="0"/>
    <xf numFmtId="0" fontId="2" fillId="0" borderId="8">
      <alignment horizontal="left"/>
    </xf>
    <xf numFmtId="49" fontId="2" fillId="0" borderId="8">
      <alignment horizontal="left"/>
    </xf>
    <xf numFmtId="0" fontId="2" fillId="0" borderId="8">
      <alignment horizontal="center" shrinkToFit="1"/>
    </xf>
    <xf numFmtId="49" fontId="2" fillId="0" borderId="8">
      <alignment horizontal="center" vertical="center" shrinkToFit="1"/>
    </xf>
    <xf numFmtId="49" fontId="6" fillId="0" borderId="8">
      <alignment shrinkToFit="1"/>
    </xf>
    <xf numFmtId="49" fontId="2" fillId="0" borderId="8">
      <alignment horizontal="right"/>
    </xf>
    <xf numFmtId="0" fontId="2" fillId="0" borderId="22">
      <alignment horizontal="center" vertical="center" shrinkToFit="1"/>
    </xf>
    <xf numFmtId="49" fontId="2" fillId="0" borderId="23">
      <alignment horizontal="center" vertical="center"/>
    </xf>
    <xf numFmtId="0" fontId="2" fillId="0" borderId="21">
      <alignment horizontal="left" wrapText="1" indent="2"/>
    </xf>
    <xf numFmtId="0" fontId="2" fillId="0" borderId="37">
      <alignment horizontal="center" vertical="center" shrinkToFit="1"/>
    </xf>
    <xf numFmtId="49" fontId="2" fillId="0" borderId="19">
      <alignment horizontal="center" vertical="center"/>
    </xf>
    <xf numFmtId="167" fontId="2" fillId="0" borderId="19">
      <alignment horizontal="right" vertical="center" shrinkToFit="1"/>
    </xf>
    <xf numFmtId="167" fontId="2" fillId="0" borderId="32">
      <alignment horizontal="right" vertical="center" shrinkToFit="1"/>
    </xf>
    <xf numFmtId="0" fontId="2" fillId="0" borderId="38">
      <alignment horizontal="left" wrapText="1"/>
    </xf>
    <xf numFmtId="4" fontId="2" fillId="0" borderId="19">
      <alignment horizontal="right" shrinkToFit="1"/>
    </xf>
    <xf numFmtId="4" fontId="2" fillId="0" borderId="32">
      <alignment horizontal="right" shrinkToFit="1"/>
    </xf>
    <xf numFmtId="0" fontId="2" fillId="0" borderId="24">
      <alignment horizontal="left" wrapText="1" indent="2"/>
    </xf>
    <xf numFmtId="0" fontId="12" fillId="0" borderId="32">
      <alignment wrapText="1"/>
    </xf>
    <xf numFmtId="0" fontId="12" fillId="0" borderId="32"/>
    <xf numFmtId="0" fontId="12" fillId="2" borderId="32">
      <alignment wrapText="1"/>
    </xf>
    <xf numFmtId="0" fontId="2" fillId="2" borderId="3">
      <alignment horizontal="left" wrapText="1"/>
    </xf>
    <xf numFmtId="49" fontId="2" fillId="0" borderId="32">
      <alignment horizontal="center" shrinkToFit="1"/>
    </xf>
    <xf numFmtId="49" fontId="2" fillId="0" borderId="19">
      <alignment horizontal="center" vertical="center" shrinkToFit="1"/>
    </xf>
    <xf numFmtId="0" fontId="6" fillId="0" borderId="17">
      <alignment horizontal="left"/>
    </xf>
    <xf numFmtId="0" fontId="6" fillId="0" borderId="36">
      <alignment horizontal="left" wrapText="1"/>
    </xf>
    <xf numFmtId="0" fontId="6" fillId="0" borderId="36">
      <alignment horizontal="left"/>
    </xf>
    <xf numFmtId="0" fontId="2" fillId="0" borderId="36"/>
    <xf numFmtId="49" fontId="6" fillId="0" borderId="36"/>
    <xf numFmtId="49" fontId="6" fillId="0" borderId="36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2" fillId="0" borderId="0"/>
    <xf numFmtId="49" fontId="6" fillId="0" borderId="0"/>
    <xf numFmtId="49" fontId="6" fillId="0" borderId="0"/>
    <xf numFmtId="0" fontId="2" fillId="0" borderId="0">
      <alignment horizontal="center" wrapText="1"/>
    </xf>
    <xf numFmtId="0" fontId="2" fillId="0" borderId="8">
      <alignment horizontal="center" wrapText="1"/>
    </xf>
    <xf numFmtId="0" fontId="13" fillId="0" borderId="0">
      <alignment horizontal="center"/>
    </xf>
    <xf numFmtId="0" fontId="13" fillId="0" borderId="17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1" fillId="0" borderId="0">
      <alignment horizontal="left"/>
    </xf>
    <xf numFmtId="49" fontId="6" fillId="0" borderId="0"/>
    <xf numFmtId="49" fontId="2" fillId="0" borderId="0">
      <alignment horizontal="left"/>
    </xf>
    <xf numFmtId="49" fontId="2" fillId="0" borderId="0">
      <alignment horizontal="center" wrapText="1"/>
    </xf>
    <xf numFmtId="0" fontId="2" fillId="0" borderId="0">
      <alignment horizontal="center"/>
    </xf>
    <xf numFmtId="0" fontId="13" fillId="0" borderId="17">
      <alignment horizontal="center"/>
    </xf>
    <xf numFmtId="0" fontId="10" fillId="0" borderId="0"/>
    <xf numFmtId="0" fontId="13" fillId="0" borderId="0">
      <alignment horizontal="center"/>
    </xf>
    <xf numFmtId="0" fontId="10" fillId="0" borderId="0"/>
    <xf numFmtId="0" fontId="13" fillId="0" borderId="0">
      <alignment horizontal="center"/>
    </xf>
    <xf numFmtId="0" fontId="2" fillId="0" borderId="0">
      <alignment horizontal="center" wrapText="1"/>
    </xf>
    <xf numFmtId="0" fontId="12" fillId="0" borderId="0"/>
    <xf numFmtId="0" fontId="10" fillId="0" borderId="8"/>
    <xf numFmtId="0" fontId="10" fillId="0" borderId="0"/>
    <xf numFmtId="0" fontId="6" fillId="0" borderId="8"/>
    <xf numFmtId="0" fontId="6" fillId="0" borderId="19">
      <alignment horizontal="left" wrapText="1"/>
    </xf>
    <xf numFmtId="0" fontId="6" fillId="0" borderId="17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4" fillId="3" borderId="0"/>
    <xf numFmtId="0" fontId="6" fillId="0" borderId="19">
      <alignment horizontal="left"/>
    </xf>
    <xf numFmtId="0" fontId="5" fillId="0" borderId="0"/>
    <xf numFmtId="0" fontId="10" fillId="0" borderId="8"/>
    <xf numFmtId="0" fontId="10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</cellStyleXfs>
  <cellXfs count="77">
    <xf numFmtId="0" fontId="0" fillId="0" borderId="0" xfId="0"/>
    <xf numFmtId="0" fontId="1" fillId="0" borderId="0" xfId="0" applyFont="1"/>
    <xf numFmtId="0" fontId="1" fillId="0" borderId="0" xfId="0" applyFont="1" applyFill="1"/>
    <xf numFmtId="0" fontId="17" fillId="0" borderId="0" xfId="0" applyFont="1"/>
    <xf numFmtId="164" fontId="1" fillId="0" borderId="0" xfId="0" applyNumberFormat="1" applyFont="1"/>
    <xf numFmtId="164" fontId="15" fillId="0" borderId="6" xfId="0" applyNumberFormat="1" applyFont="1" applyFill="1" applyBorder="1" applyAlignment="1">
      <alignment horizontal="right" vertical="center" wrapText="1"/>
    </xf>
    <xf numFmtId="164" fontId="18" fillId="0" borderId="6" xfId="0" applyNumberFormat="1" applyFont="1" applyFill="1" applyBorder="1" applyAlignment="1">
      <alignment horizontal="right" vertical="center" wrapText="1"/>
    </xf>
    <xf numFmtId="0" fontId="1" fillId="0" borderId="0" xfId="0" applyFont="1"/>
    <xf numFmtId="0" fontId="15" fillId="0" borderId="1" xfId="0" applyFont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0" fontId="15" fillId="0" borderId="1" xfId="0" applyFont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0" fontId="18" fillId="0" borderId="1" xfId="0" applyFont="1" applyBorder="1" applyAlignment="1">
      <alignment horizontal="left" vertical="top" wrapText="1"/>
    </xf>
    <xf numFmtId="37" fontId="18" fillId="0" borderId="1" xfId="0" applyNumberFormat="1" applyFont="1" applyBorder="1" applyAlignment="1">
      <alignment horizontal="center" vertical="top" wrapText="1"/>
    </xf>
    <xf numFmtId="164" fontId="18" fillId="0" borderId="1" xfId="0" applyNumberFormat="1" applyFont="1" applyFill="1" applyBorder="1" applyAlignment="1">
      <alignment horizontal="right" vertical="center" wrapText="1"/>
    </xf>
    <xf numFmtId="1" fontId="19" fillId="0" borderId="1" xfId="0" applyNumberFormat="1" applyFont="1" applyBorder="1" applyAlignment="1">
      <alignment horizontal="right" vertical="center" wrapText="1"/>
    </xf>
    <xf numFmtId="49" fontId="19" fillId="0" borderId="4" xfId="0" applyNumberFormat="1" applyFont="1" applyBorder="1" applyAlignment="1">
      <alignment horizontal="right" vertical="center" wrapText="1"/>
    </xf>
    <xf numFmtId="164" fontId="15" fillId="0" borderId="4" xfId="0" applyNumberFormat="1" applyFont="1" applyFill="1" applyBorder="1" applyAlignment="1">
      <alignment horizontal="right" vertical="center" wrapText="1"/>
    </xf>
    <xf numFmtId="0" fontId="15" fillId="0" borderId="1" xfId="0" applyFont="1" applyBorder="1" applyAlignment="1">
      <alignment horizontal="right" vertical="center" wrapText="1"/>
    </xf>
    <xf numFmtId="0" fontId="18" fillId="0" borderId="1" xfId="0" applyFont="1" applyBorder="1" applyAlignment="1">
      <alignment horizontal="right" vertical="center" wrapText="1"/>
    </xf>
    <xf numFmtId="0" fontId="19" fillId="0" borderId="1" xfId="0" applyFont="1" applyBorder="1" applyAlignment="1">
      <alignment horizontal="right" vertical="center" wrapText="1"/>
    </xf>
    <xf numFmtId="0" fontId="18" fillId="0" borderId="1" xfId="0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/>
    </xf>
    <xf numFmtId="0" fontId="15" fillId="0" borderId="2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left" vertical="top" wrapText="1"/>
    </xf>
    <xf numFmtId="0" fontId="15" fillId="0" borderId="1" xfId="0" applyFont="1" applyBorder="1" applyAlignment="1">
      <alignment vertical="top" wrapText="1"/>
    </xf>
    <xf numFmtId="164" fontId="15" fillId="0" borderId="1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right" vertical="center" wrapText="1"/>
    </xf>
    <xf numFmtId="0" fontId="16" fillId="0" borderId="1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horizontal="left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168" fontId="17" fillId="0" borderId="1" xfId="0" applyNumberFormat="1" applyFont="1" applyFill="1" applyBorder="1" applyAlignment="1">
      <alignment horizontal="center" vertical="center" wrapText="1"/>
    </xf>
    <xf numFmtId="165" fontId="20" fillId="0" borderId="1" xfId="2" applyNumberFormat="1" applyFont="1" applyFill="1" applyBorder="1" applyAlignment="1" applyProtection="1">
      <alignment vertical="top" wrapText="1"/>
      <protection hidden="1"/>
    </xf>
    <xf numFmtId="165" fontId="20" fillId="0" borderId="5" xfId="2" applyNumberFormat="1" applyFont="1" applyFill="1" applyBorder="1" applyAlignment="1" applyProtection="1">
      <alignment vertical="top" wrapText="1"/>
      <protection hidden="1"/>
    </xf>
    <xf numFmtId="164" fontId="18" fillId="0" borderId="4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vertical="center" wrapText="1"/>
    </xf>
    <xf numFmtId="164" fontId="1" fillId="0" borderId="0" xfId="0" applyNumberFormat="1" applyFont="1"/>
    <xf numFmtId="164" fontId="18" fillId="0" borderId="7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vertical="center" wrapText="1"/>
    </xf>
    <xf numFmtId="0" fontId="19" fillId="0" borderId="1" xfId="0" applyFont="1" applyBorder="1" applyAlignment="1">
      <alignment vertical="top" wrapText="1"/>
    </xf>
    <xf numFmtId="0" fontId="19" fillId="0" borderId="4" xfId="0" applyFont="1" applyBorder="1" applyAlignment="1">
      <alignment vertical="top" wrapText="1"/>
    </xf>
    <xf numFmtId="0" fontId="17" fillId="0" borderId="0" xfId="0" applyFont="1" applyFill="1"/>
    <xf numFmtId="0" fontId="18" fillId="0" borderId="4" xfId="0" applyFont="1" applyBorder="1" applyAlignment="1">
      <alignment horizontal="left" vertical="top" wrapText="1"/>
    </xf>
    <xf numFmtId="0" fontId="18" fillId="0" borderId="4" xfId="0" applyFont="1" applyBorder="1" applyAlignment="1">
      <alignment horizontal="right" vertical="center" wrapText="1"/>
    </xf>
    <xf numFmtId="164" fontId="18" fillId="0" borderId="4" xfId="0" applyNumberFormat="1" applyFont="1" applyFill="1" applyBorder="1" applyAlignment="1">
      <alignment vertical="center" wrapText="1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wrapText="1"/>
    </xf>
    <xf numFmtId="0" fontId="19" fillId="4" borderId="1" xfId="0" applyFont="1" applyFill="1" applyBorder="1" applyAlignment="1">
      <alignment vertical="top" wrapText="1"/>
    </xf>
    <xf numFmtId="164" fontId="18" fillId="4" borderId="6" xfId="0" applyNumberFormat="1" applyFont="1" applyFill="1" applyBorder="1" applyAlignment="1">
      <alignment horizontal="right" vertical="center" wrapText="1"/>
    </xf>
    <xf numFmtId="0" fontId="15" fillId="4" borderId="1" xfId="0" applyFont="1" applyFill="1" applyBorder="1" applyAlignment="1">
      <alignment horizontal="left" vertical="top" wrapText="1"/>
    </xf>
    <xf numFmtId="1" fontId="19" fillId="4" borderId="1" xfId="0" applyNumberFormat="1" applyFont="1" applyFill="1" applyBorder="1" applyAlignment="1">
      <alignment horizontal="right" vertical="center" wrapText="1"/>
    </xf>
    <xf numFmtId="164" fontId="15" fillId="4" borderId="1" xfId="0" applyNumberFormat="1" applyFont="1" applyFill="1" applyBorder="1" applyAlignment="1">
      <alignment horizontal="right" vertical="center" wrapText="1"/>
    </xf>
    <xf numFmtId="0" fontId="18" fillId="4" borderId="2" xfId="0" applyFont="1" applyFill="1" applyBorder="1" applyAlignment="1">
      <alignment horizontal="left" vertical="top" wrapText="1"/>
    </xf>
    <xf numFmtId="0" fontId="18" fillId="4" borderId="1" xfId="0" applyFont="1" applyFill="1" applyBorder="1" applyAlignment="1">
      <alignment horizontal="right" vertical="center" wrapText="1"/>
    </xf>
    <xf numFmtId="0" fontId="18" fillId="4" borderId="4" xfId="0" applyFont="1" applyFill="1" applyBorder="1" applyAlignment="1">
      <alignment horizontal="right" vertical="center" wrapText="1"/>
    </xf>
    <xf numFmtId="0" fontId="18" fillId="4" borderId="2" xfId="0" applyFont="1" applyFill="1" applyBorder="1" applyAlignment="1">
      <alignment horizontal="right" vertical="center" wrapText="1"/>
    </xf>
    <xf numFmtId="164" fontId="18" fillId="4" borderId="4" xfId="0" applyNumberFormat="1" applyFont="1" applyFill="1" applyBorder="1" applyAlignment="1">
      <alignment horizontal="right" vertical="center" wrapText="1"/>
    </xf>
    <xf numFmtId="164" fontId="18" fillId="4" borderId="2" xfId="0" applyNumberFormat="1" applyFont="1" applyFill="1" applyBorder="1" applyAlignment="1">
      <alignment horizontal="right" vertical="center" wrapText="1"/>
    </xf>
    <xf numFmtId="164" fontId="15" fillId="4" borderId="4" xfId="0" applyNumberFormat="1" applyFont="1" applyFill="1" applyBorder="1" applyAlignment="1">
      <alignment horizontal="right" vertical="center" wrapText="1"/>
    </xf>
    <xf numFmtId="0" fontId="18" fillId="4" borderId="1" xfId="0" applyFont="1" applyFill="1" applyBorder="1" applyAlignment="1">
      <alignment horizontal="left" vertical="top" wrapText="1"/>
    </xf>
    <xf numFmtId="49" fontId="19" fillId="4" borderId="4" xfId="0" applyNumberFormat="1" applyFont="1" applyFill="1" applyBorder="1" applyAlignment="1">
      <alignment horizontal="right" vertical="center" wrapText="1"/>
    </xf>
    <xf numFmtId="49" fontId="19" fillId="4" borderId="1" xfId="0" applyNumberFormat="1" applyFont="1" applyFill="1" applyBorder="1" applyAlignment="1">
      <alignment horizontal="right" vertical="center" wrapText="1"/>
    </xf>
    <xf numFmtId="0" fontId="15" fillId="4" borderId="4" xfId="0" applyFont="1" applyFill="1" applyBorder="1" applyAlignment="1">
      <alignment horizontal="left" vertical="top" wrapText="1"/>
    </xf>
    <xf numFmtId="164" fontId="15" fillId="4" borderId="6" xfId="0" applyNumberFormat="1" applyFont="1" applyFill="1" applyBorder="1" applyAlignment="1">
      <alignment horizontal="right" vertical="center" wrapText="1"/>
    </xf>
    <xf numFmtId="0" fontId="19" fillId="4" borderId="4" xfId="0" applyFont="1" applyFill="1" applyBorder="1" applyAlignment="1">
      <alignment vertical="top" wrapText="1"/>
    </xf>
    <xf numFmtId="164" fontId="18" fillId="4" borderId="1" xfId="0" applyNumberFormat="1" applyFont="1" applyFill="1" applyBorder="1" applyAlignment="1">
      <alignment horizontal="right" vertical="center" wrapText="1"/>
    </xf>
    <xf numFmtId="37" fontId="15" fillId="4" borderId="1" xfId="0" applyNumberFormat="1" applyFont="1" applyFill="1" applyBorder="1" applyAlignment="1">
      <alignment horizontal="center" vertical="top" wrapText="1"/>
    </xf>
    <xf numFmtId="0" fontId="15" fillId="4" borderId="1" xfId="0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164" fontId="18" fillId="0" borderId="4" xfId="0" applyNumberFormat="1" applyFont="1" applyFill="1" applyBorder="1" applyAlignment="1">
      <alignment horizontal="right" vertical="center" wrapText="1"/>
    </xf>
  </cellXfs>
  <cellStyles count="156">
    <cellStyle name="br" xfId="143"/>
    <cellStyle name="br 2" xfId="153"/>
    <cellStyle name="col" xfId="142"/>
    <cellStyle name="col 2" xfId="152"/>
    <cellStyle name="st140" xfId="139"/>
    <cellStyle name="style0" xfId="144"/>
    <cellStyle name="style0 2" xfId="154"/>
    <cellStyle name="td" xfId="145"/>
    <cellStyle name="td 2" xfId="155"/>
    <cellStyle name="tr" xfId="141"/>
    <cellStyle name="tr 2" xfId="151"/>
    <cellStyle name="xl100" xfId="80"/>
    <cellStyle name="xl101" xfId="84"/>
    <cellStyle name="xl102" xfId="89"/>
    <cellStyle name="xl103" xfId="92"/>
    <cellStyle name="xl104" xfId="81"/>
    <cellStyle name="xl105" xfId="85"/>
    <cellStyle name="xl106" xfId="90"/>
    <cellStyle name="xl107" xfId="93"/>
    <cellStyle name="xl108" xfId="86"/>
    <cellStyle name="xl109" xfId="94"/>
    <cellStyle name="xl110" xfId="97"/>
    <cellStyle name="xl111" xfId="82"/>
    <cellStyle name="xl112" xfId="87"/>
    <cellStyle name="xl113" xfId="88"/>
    <cellStyle name="xl114" xfId="95"/>
    <cellStyle name="xl115" xfId="98"/>
    <cellStyle name="xl116" xfId="100"/>
    <cellStyle name="xl117" xfId="101"/>
    <cellStyle name="xl118" xfId="102"/>
    <cellStyle name="xl119" xfId="103"/>
    <cellStyle name="xl120" xfId="104"/>
    <cellStyle name="xl121" xfId="105"/>
    <cellStyle name="xl122" xfId="106"/>
    <cellStyle name="xl123" xfId="112"/>
    <cellStyle name="xl124" xfId="120"/>
    <cellStyle name="xl125" xfId="122"/>
    <cellStyle name="xl126" xfId="126"/>
    <cellStyle name="xl127" xfId="135"/>
    <cellStyle name="xl128" xfId="138"/>
    <cellStyle name="xl129" xfId="140"/>
    <cellStyle name="xl130" xfId="107"/>
    <cellStyle name="xl131" xfId="113"/>
    <cellStyle name="xl132" xfId="118"/>
    <cellStyle name="xl133" xfId="121"/>
    <cellStyle name="xl134" xfId="123"/>
    <cellStyle name="xl135" xfId="127"/>
    <cellStyle name="xl136" xfId="119"/>
    <cellStyle name="xl137" xfId="129"/>
    <cellStyle name="xl138" xfId="131"/>
    <cellStyle name="xl139" xfId="133"/>
    <cellStyle name="xl140" xfId="134"/>
    <cellStyle name="xl141" xfId="136"/>
    <cellStyle name="xl141 2" xfId="149"/>
    <cellStyle name="xl142" xfId="108"/>
    <cellStyle name="xl143" xfId="114"/>
    <cellStyle name="xl144" xfId="124"/>
    <cellStyle name="xl145" xfId="130"/>
    <cellStyle name="xl146" xfId="132"/>
    <cellStyle name="xl147" xfId="109"/>
    <cellStyle name="xl148" xfId="115"/>
    <cellStyle name="xl149" xfId="125"/>
    <cellStyle name="xl150" xfId="110"/>
    <cellStyle name="xl151" xfId="116"/>
    <cellStyle name="xl152" xfId="111"/>
    <cellStyle name="xl153" xfId="117"/>
    <cellStyle name="xl154" xfId="128"/>
    <cellStyle name="xl155" xfId="147"/>
    <cellStyle name="xl21" xfId="146"/>
    <cellStyle name="xl22" xfId="7"/>
    <cellStyle name="xl23" xfId="11"/>
    <cellStyle name="xl24" xfId="16"/>
    <cellStyle name="xl25" xfId="22"/>
    <cellStyle name="xl26" xfId="35"/>
    <cellStyle name="xl27" xfId="39"/>
    <cellStyle name="xl28" xfId="42"/>
    <cellStyle name="xl29" xfId="46"/>
    <cellStyle name="xl30" xfId="50"/>
    <cellStyle name="xl31" xfId="20"/>
    <cellStyle name="xl32" xfId="137"/>
    <cellStyle name="xl32 2" xfId="150"/>
    <cellStyle name="xl33" xfId="30"/>
    <cellStyle name="xl34" xfId="40"/>
    <cellStyle name="xl35" xfId="43"/>
    <cellStyle name="xl36" xfId="47"/>
    <cellStyle name="xl37" xfId="51"/>
    <cellStyle name="xl38" xfId="12"/>
    <cellStyle name="xl39" xfId="44"/>
    <cellStyle name="xl40" xfId="48"/>
    <cellStyle name="xl41" xfId="52"/>
    <cellStyle name="xl42" xfId="23"/>
    <cellStyle name="xl43" xfId="26"/>
    <cellStyle name="xl44" xfId="28"/>
    <cellStyle name="xl45" xfId="31"/>
    <cellStyle name="xl46" xfId="36"/>
    <cellStyle name="xl47" xfId="41"/>
    <cellStyle name="xl48" xfId="45"/>
    <cellStyle name="xl49" xfId="49"/>
    <cellStyle name="xl50" xfId="53"/>
    <cellStyle name="xl51" xfId="8"/>
    <cellStyle name="xl52" xfId="13"/>
    <cellStyle name="xl53" xfId="17"/>
    <cellStyle name="xl54" xfId="24"/>
    <cellStyle name="xl55" xfId="29"/>
    <cellStyle name="xl56" xfId="32"/>
    <cellStyle name="xl57" xfId="9"/>
    <cellStyle name="xl58" xfId="14"/>
    <cellStyle name="xl59" xfId="18"/>
    <cellStyle name="xl60" xfId="21"/>
    <cellStyle name="xl61" xfId="25"/>
    <cellStyle name="xl62" xfId="27"/>
    <cellStyle name="xl63" xfId="33"/>
    <cellStyle name="xl64" xfId="34"/>
    <cellStyle name="xl65" xfId="10"/>
    <cellStyle name="xl66" xfId="15"/>
    <cellStyle name="xl67" xfId="19"/>
    <cellStyle name="xl68" xfId="37"/>
    <cellStyle name="xl69" xfId="38"/>
    <cellStyle name="xl70" xfId="65"/>
    <cellStyle name="xl71" xfId="1"/>
    <cellStyle name="xl71 2" xfId="71"/>
    <cellStyle name="xl72" xfId="77"/>
    <cellStyle name="xl73" xfId="59"/>
    <cellStyle name="xl74" xfId="62"/>
    <cellStyle name="xl75" xfId="66"/>
    <cellStyle name="xl76" xfId="72"/>
    <cellStyle name="xl77" xfId="78"/>
    <cellStyle name="xl78" xfId="56"/>
    <cellStyle name="xl79" xfId="67"/>
    <cellStyle name="xl80" xfId="73"/>
    <cellStyle name="xl81" xfId="57"/>
    <cellStyle name="xl82" xfId="63"/>
    <cellStyle name="xl83" xfId="68"/>
    <cellStyle name="xl84" xfId="74"/>
    <cellStyle name="xl85" xfId="54"/>
    <cellStyle name="xl86" xfId="60"/>
    <cellStyle name="xl87" xfId="64"/>
    <cellStyle name="xl88" xfId="69"/>
    <cellStyle name="xl89" xfId="75"/>
    <cellStyle name="xl90" xfId="55"/>
    <cellStyle name="xl91" xfId="58"/>
    <cellStyle name="xl92" xfId="61"/>
    <cellStyle name="xl93" xfId="70"/>
    <cellStyle name="xl94" xfId="76"/>
    <cellStyle name="xl95" xfId="79"/>
    <cellStyle name="xl96" xfId="83"/>
    <cellStyle name="xl97" xfId="91"/>
    <cellStyle name="xl98" xfId="96"/>
    <cellStyle name="xl99" xfId="99"/>
    <cellStyle name="Обычный" xfId="0" builtinId="0"/>
    <cellStyle name="Обычный 2" xfId="2"/>
    <cellStyle name="Обычный 2 2" xfId="4"/>
    <cellStyle name="Обычный 2 3" xfId="5"/>
    <cellStyle name="Обычный 2 4" xfId="148"/>
    <cellStyle name="Обычный 2 5" xfId="3"/>
    <cellStyle name="Обычный 3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0"/>
  <sheetViews>
    <sheetView tabSelected="1" workbookViewId="0">
      <selection activeCell="B47" sqref="B47"/>
    </sheetView>
  </sheetViews>
  <sheetFormatPr defaultRowHeight="15"/>
  <cols>
    <col min="1" max="1" width="32.28515625" style="1" customWidth="1"/>
    <col min="2" max="2" width="23.28515625" style="1" customWidth="1"/>
    <col min="3" max="3" width="11.7109375" style="1" customWidth="1"/>
    <col min="4" max="4" width="17.7109375" style="1" customWidth="1"/>
    <col min="5" max="5" width="11.5703125" style="1" customWidth="1"/>
    <col min="6" max="6" width="12" style="1" customWidth="1"/>
    <col min="7" max="7" width="12.7109375" style="1" customWidth="1"/>
    <col min="8" max="16384" width="9.140625" style="1"/>
  </cols>
  <sheetData>
    <row r="1" spans="1:8" ht="58.5" customHeight="1">
      <c r="A1" s="51" t="s">
        <v>84</v>
      </c>
      <c r="B1" s="50"/>
      <c r="C1" s="50"/>
      <c r="D1" s="50"/>
      <c r="E1" s="50"/>
      <c r="F1" s="50"/>
      <c r="G1" s="50"/>
    </row>
    <row r="2" spans="1:8">
      <c r="A2" s="9"/>
      <c r="B2" s="9"/>
      <c r="C2" s="9"/>
      <c r="D2" s="9"/>
      <c r="E2" s="9"/>
      <c r="F2" s="9"/>
      <c r="G2" s="10" t="s">
        <v>38</v>
      </c>
    </row>
    <row r="3" spans="1:8" ht="69" customHeight="1">
      <c r="A3" s="11" t="s">
        <v>0</v>
      </c>
      <c r="B3" s="11" t="s">
        <v>1</v>
      </c>
      <c r="C3" s="8" t="s">
        <v>82</v>
      </c>
      <c r="D3" s="8" t="s">
        <v>85</v>
      </c>
      <c r="E3" s="8" t="s">
        <v>86</v>
      </c>
      <c r="F3" s="11" t="s">
        <v>87</v>
      </c>
      <c r="G3" s="11" t="s">
        <v>88</v>
      </c>
    </row>
    <row r="4" spans="1:8" ht="15.75" customHeight="1">
      <c r="A4" s="54" t="s">
        <v>2</v>
      </c>
      <c r="B4" s="71"/>
      <c r="C4" s="56">
        <f>C6+C16+C14+C25</f>
        <v>1257.2</v>
      </c>
      <c r="D4" s="56">
        <f t="shared" ref="D4:E4" si="0">D6+D16+D14+D25</f>
        <v>7748.5</v>
      </c>
      <c r="E4" s="56">
        <f t="shared" si="0"/>
        <v>444</v>
      </c>
      <c r="F4" s="68">
        <f>E4/D4*100</f>
        <v>5.7301413176743887</v>
      </c>
      <c r="G4" s="56">
        <f t="shared" ref="G4:G25" si="1">E4/C4*100</f>
        <v>35.316576519249118</v>
      </c>
    </row>
    <row r="5" spans="1:8" ht="15" customHeight="1">
      <c r="A5" s="13" t="s">
        <v>3</v>
      </c>
      <c r="B5" s="14"/>
      <c r="C5" s="15"/>
      <c r="D5" s="15"/>
      <c r="E5" s="15"/>
      <c r="F5" s="5"/>
      <c r="G5" s="15"/>
    </row>
    <row r="6" spans="1:8" ht="14.25" customHeight="1">
      <c r="A6" s="52" t="s">
        <v>39</v>
      </c>
      <c r="B6" s="55">
        <v>1E+16</v>
      </c>
      <c r="C6" s="70">
        <f>C7+C9+C10+C11</f>
        <v>914.5</v>
      </c>
      <c r="D6" s="70">
        <f>D7+_GoBack+D10+D11</f>
        <v>3880.5</v>
      </c>
      <c r="E6" s="70">
        <f>E7+E9+E10+E11</f>
        <v>565.5</v>
      </c>
      <c r="F6" s="53">
        <f t="shared" ref="F6:F25" si="2">E6/D6*100</f>
        <v>14.572864321608039</v>
      </c>
      <c r="G6" s="70">
        <f t="shared" si="1"/>
        <v>61.837069436850733</v>
      </c>
    </row>
    <row r="7" spans="1:8" ht="16.5" customHeight="1">
      <c r="A7" s="44" t="s">
        <v>40</v>
      </c>
      <c r="B7" s="16">
        <v>1.01E+16</v>
      </c>
      <c r="C7" s="15">
        <f>C8</f>
        <v>154.1</v>
      </c>
      <c r="D7" s="15">
        <f>D8</f>
        <v>198</v>
      </c>
      <c r="E7" s="15">
        <f>E8</f>
        <v>61.6</v>
      </c>
      <c r="F7" s="6">
        <f t="shared" si="2"/>
        <v>31.111111111111111</v>
      </c>
      <c r="G7" s="73">
        <f t="shared" si="1"/>
        <v>39.974042829331609</v>
      </c>
      <c r="H7" s="41"/>
    </row>
    <row r="8" spans="1:8" ht="15.75" customHeight="1">
      <c r="A8" s="44" t="s">
        <v>41</v>
      </c>
      <c r="B8" s="30" t="s">
        <v>42</v>
      </c>
      <c r="C8" s="15">
        <v>154.1</v>
      </c>
      <c r="D8" s="15">
        <v>198</v>
      </c>
      <c r="E8" s="15">
        <v>61.6</v>
      </c>
      <c r="F8" s="6">
        <f t="shared" si="2"/>
        <v>31.111111111111111</v>
      </c>
      <c r="G8" s="73">
        <f t="shared" si="1"/>
        <v>39.974042829331609</v>
      </c>
      <c r="H8" s="41"/>
    </row>
    <row r="9" spans="1:8" ht="38.25">
      <c r="A9" s="52" t="s">
        <v>71</v>
      </c>
      <c r="B9" s="66" t="s">
        <v>72</v>
      </c>
      <c r="C9" s="70">
        <v>228.8</v>
      </c>
      <c r="D9" s="70">
        <v>980.5</v>
      </c>
      <c r="E9" s="70">
        <v>229.5</v>
      </c>
      <c r="F9" s="53">
        <f t="shared" si="2"/>
        <v>23.406425293217744</v>
      </c>
      <c r="G9" s="70">
        <f t="shared" si="1"/>
        <v>100.30594405594404</v>
      </c>
      <c r="H9" s="41"/>
    </row>
    <row r="10" spans="1:8" ht="15" customHeight="1">
      <c r="A10" s="44" t="s">
        <v>43</v>
      </c>
      <c r="B10" s="30" t="s">
        <v>67</v>
      </c>
      <c r="C10" s="15">
        <v>0</v>
      </c>
      <c r="D10" s="15">
        <v>53</v>
      </c>
      <c r="E10" s="15">
        <v>0</v>
      </c>
      <c r="F10" s="6">
        <f t="shared" si="2"/>
        <v>0</v>
      </c>
      <c r="G10" s="73">
        <v>0</v>
      </c>
      <c r="H10" s="41"/>
    </row>
    <row r="11" spans="1:8">
      <c r="A11" s="44" t="s">
        <v>44</v>
      </c>
      <c r="B11" s="16">
        <v>1.06E+16</v>
      </c>
      <c r="C11" s="15">
        <f>C12+C13</f>
        <v>531.6</v>
      </c>
      <c r="D11" s="15">
        <v>2649</v>
      </c>
      <c r="E11" s="15">
        <v>274.39999999999998</v>
      </c>
      <c r="F11" s="6">
        <f t="shared" si="2"/>
        <v>10.358625896564741</v>
      </c>
      <c r="G11" s="73">
        <f t="shared" si="1"/>
        <v>51.61775771256584</v>
      </c>
      <c r="H11" s="41"/>
    </row>
    <row r="12" spans="1:8">
      <c r="A12" s="44" t="s">
        <v>45</v>
      </c>
      <c r="B12" s="30" t="s">
        <v>46</v>
      </c>
      <c r="C12" s="15">
        <v>188.5</v>
      </c>
      <c r="D12" s="15">
        <v>540</v>
      </c>
      <c r="E12" s="15">
        <v>13.9</v>
      </c>
      <c r="F12" s="6">
        <f t="shared" si="2"/>
        <v>2.574074074074074</v>
      </c>
      <c r="G12" s="73">
        <f t="shared" si="1"/>
        <v>7.3740053050397876</v>
      </c>
      <c r="H12" s="41"/>
    </row>
    <row r="13" spans="1:8" ht="15.75" customHeight="1">
      <c r="A13" s="44" t="s">
        <v>47</v>
      </c>
      <c r="B13" s="30" t="s">
        <v>48</v>
      </c>
      <c r="C13" s="15">
        <v>343.1</v>
      </c>
      <c r="D13" s="15">
        <v>2109</v>
      </c>
      <c r="E13" s="15">
        <v>260.60000000000002</v>
      </c>
      <c r="F13" s="6">
        <f t="shared" si="2"/>
        <v>12.3565670934092</v>
      </c>
      <c r="G13" s="73">
        <f t="shared" si="1"/>
        <v>75.954532206353832</v>
      </c>
      <c r="H13" s="41"/>
    </row>
    <row r="14" spans="1:8" ht="16.5" customHeight="1">
      <c r="A14" s="52" t="s">
        <v>97</v>
      </c>
      <c r="B14" s="55">
        <v>1.11E+16</v>
      </c>
      <c r="C14" s="70">
        <v>0</v>
      </c>
      <c r="D14" s="70">
        <v>0</v>
      </c>
      <c r="E14" s="70">
        <v>0.8</v>
      </c>
      <c r="F14" s="53">
        <v>0</v>
      </c>
      <c r="G14" s="70">
        <v>0</v>
      </c>
      <c r="H14" s="41"/>
    </row>
    <row r="15" spans="1:8" ht="15" hidden="1" customHeight="1">
      <c r="A15" s="44" t="s">
        <v>49</v>
      </c>
      <c r="B15" s="16">
        <v>1.16E+16</v>
      </c>
      <c r="C15" s="15">
        <v>0</v>
      </c>
      <c r="D15" s="15">
        <v>0</v>
      </c>
      <c r="E15" s="15">
        <v>0</v>
      </c>
      <c r="F15" s="6" t="e">
        <f t="shared" si="2"/>
        <v>#DIV/0!</v>
      </c>
      <c r="G15" s="73" t="e">
        <f t="shared" si="1"/>
        <v>#DIV/0!</v>
      </c>
      <c r="H15" s="41"/>
    </row>
    <row r="16" spans="1:8" ht="39.75" customHeight="1">
      <c r="A16" s="52" t="s">
        <v>50</v>
      </c>
      <c r="B16" s="66" t="s">
        <v>51</v>
      </c>
      <c r="C16" s="70">
        <f>C17+C20+C21+C23</f>
        <v>342.7</v>
      </c>
      <c r="D16" s="70">
        <f>D17+D20+D21+D23</f>
        <v>4385</v>
      </c>
      <c r="E16" s="70">
        <f>E17+E20+E21+E23</f>
        <v>394.70000000000005</v>
      </c>
      <c r="F16" s="53">
        <f t="shared" si="2"/>
        <v>9.0011402508551885</v>
      </c>
      <c r="G16" s="70">
        <f t="shared" si="1"/>
        <v>115.17362124306976</v>
      </c>
      <c r="H16" s="41"/>
    </row>
    <row r="17" spans="1:8" ht="51.75" customHeight="1">
      <c r="A17" s="52" t="s">
        <v>52</v>
      </c>
      <c r="B17" s="66" t="s">
        <v>53</v>
      </c>
      <c r="C17" s="70">
        <f>C18+C19</f>
        <v>255.6</v>
      </c>
      <c r="D17" s="70">
        <f>D18+D19</f>
        <v>759.2</v>
      </c>
      <c r="E17" s="70">
        <f>E18+E19</f>
        <v>295.20000000000005</v>
      </c>
      <c r="F17" s="53">
        <f t="shared" si="2"/>
        <v>38.883034773445736</v>
      </c>
      <c r="G17" s="70">
        <f t="shared" si="1"/>
        <v>115.49295774647889</v>
      </c>
      <c r="H17" s="41"/>
    </row>
    <row r="18" spans="1:8" ht="66.75" customHeight="1">
      <c r="A18" s="44" t="s">
        <v>77</v>
      </c>
      <c r="B18" s="30" t="s">
        <v>70</v>
      </c>
      <c r="C18" s="15">
        <v>14</v>
      </c>
      <c r="D18" s="15">
        <v>56.5</v>
      </c>
      <c r="E18" s="15">
        <v>14.1</v>
      </c>
      <c r="F18" s="6">
        <f t="shared" si="2"/>
        <v>24.955752212389378</v>
      </c>
      <c r="G18" s="73">
        <f t="shared" si="1"/>
        <v>100.71428571428571</v>
      </c>
      <c r="H18" s="41"/>
    </row>
    <row r="19" spans="1:8" s="7" customFormat="1" ht="81" customHeight="1">
      <c r="A19" s="44" t="s">
        <v>78</v>
      </c>
      <c r="B19" s="30" t="s">
        <v>79</v>
      </c>
      <c r="C19" s="15">
        <v>241.6</v>
      </c>
      <c r="D19" s="15">
        <v>702.7</v>
      </c>
      <c r="E19" s="15">
        <v>281.10000000000002</v>
      </c>
      <c r="F19" s="6">
        <f t="shared" si="2"/>
        <v>40.002846164792942</v>
      </c>
      <c r="G19" s="73">
        <f t="shared" si="1"/>
        <v>116.34933774834437</v>
      </c>
      <c r="H19" s="41"/>
    </row>
    <row r="20" spans="1:8" ht="43.5" customHeight="1">
      <c r="A20" s="52" t="s">
        <v>80</v>
      </c>
      <c r="B20" s="66" t="s">
        <v>73</v>
      </c>
      <c r="C20" s="70">
        <v>0</v>
      </c>
      <c r="D20" s="70">
        <v>2379</v>
      </c>
      <c r="E20" s="70">
        <v>0</v>
      </c>
      <c r="F20" s="53">
        <f t="shared" si="2"/>
        <v>0</v>
      </c>
      <c r="G20" s="70">
        <v>0</v>
      </c>
      <c r="H20" s="41"/>
    </row>
    <row r="21" spans="1:8" ht="52.5" customHeight="1">
      <c r="A21" s="52" t="s">
        <v>54</v>
      </c>
      <c r="B21" s="66" t="s">
        <v>55</v>
      </c>
      <c r="C21" s="70">
        <f>C22</f>
        <v>32.6</v>
      </c>
      <c r="D21" s="70">
        <f t="shared" ref="D21:E21" si="3">D22</f>
        <v>227.1</v>
      </c>
      <c r="E21" s="70">
        <f t="shared" si="3"/>
        <v>39.6</v>
      </c>
      <c r="F21" s="53">
        <f t="shared" si="2"/>
        <v>17.437252311756936</v>
      </c>
      <c r="G21" s="70">
        <f t="shared" si="1"/>
        <v>121.47239263803682</v>
      </c>
      <c r="H21" s="41"/>
    </row>
    <row r="22" spans="1:8" ht="55.5" customHeight="1">
      <c r="A22" s="44" t="s">
        <v>56</v>
      </c>
      <c r="B22" s="30" t="s">
        <v>57</v>
      </c>
      <c r="C22" s="15">
        <v>32.6</v>
      </c>
      <c r="D22" s="15">
        <v>227.1</v>
      </c>
      <c r="E22" s="15">
        <v>39.6</v>
      </c>
      <c r="F22" s="6">
        <f t="shared" si="2"/>
        <v>17.437252311756936</v>
      </c>
      <c r="G22" s="73">
        <f t="shared" si="1"/>
        <v>121.47239263803682</v>
      </c>
      <c r="H22" s="41"/>
    </row>
    <row r="23" spans="1:8" ht="16.5" customHeight="1">
      <c r="A23" s="52" t="s">
        <v>58</v>
      </c>
      <c r="B23" s="66" t="s">
        <v>59</v>
      </c>
      <c r="C23" s="70">
        <f>C24</f>
        <v>54.5</v>
      </c>
      <c r="D23" s="70">
        <f>D24</f>
        <v>1019.7</v>
      </c>
      <c r="E23" s="70">
        <f>E24</f>
        <v>59.9</v>
      </c>
      <c r="F23" s="53">
        <f t="shared" si="2"/>
        <v>5.8742767480631555</v>
      </c>
      <c r="G23" s="70">
        <f t="shared" si="1"/>
        <v>109.90825688073393</v>
      </c>
      <c r="H23" s="41"/>
    </row>
    <row r="24" spans="1:8" ht="32.25" customHeight="1">
      <c r="A24" s="44" t="s">
        <v>60</v>
      </c>
      <c r="B24" s="30" t="s">
        <v>61</v>
      </c>
      <c r="C24" s="15">
        <v>54.5</v>
      </c>
      <c r="D24" s="15">
        <v>1019.7</v>
      </c>
      <c r="E24" s="15">
        <v>59.9</v>
      </c>
      <c r="F24" s="6">
        <f t="shared" si="2"/>
        <v>5.8742767480631555</v>
      </c>
      <c r="G24" s="73">
        <f t="shared" si="1"/>
        <v>109.90825688073393</v>
      </c>
      <c r="H24" s="41"/>
    </row>
    <row r="25" spans="1:8" ht="64.5" customHeight="1">
      <c r="A25" s="69" t="s">
        <v>99</v>
      </c>
      <c r="B25" s="65" t="s">
        <v>98</v>
      </c>
      <c r="C25" s="61">
        <v>0</v>
      </c>
      <c r="D25" s="61">
        <v>-517</v>
      </c>
      <c r="E25" s="61">
        <v>-517</v>
      </c>
      <c r="F25" s="53">
        <f t="shared" si="2"/>
        <v>100</v>
      </c>
      <c r="G25" s="70">
        <v>0</v>
      </c>
    </row>
    <row r="26" spans="1:8" ht="39" hidden="1" customHeight="1">
      <c r="A26" s="45" t="s">
        <v>74</v>
      </c>
      <c r="B26" s="17" t="s">
        <v>75</v>
      </c>
      <c r="C26" s="38"/>
      <c r="D26" s="38"/>
      <c r="E26" s="38"/>
      <c r="F26" s="42"/>
      <c r="G26" s="15"/>
    </row>
    <row r="27" spans="1:8" ht="21.75" customHeight="1">
      <c r="A27" s="67" t="s">
        <v>4</v>
      </c>
      <c r="B27" s="59"/>
      <c r="C27" s="63">
        <f>C29+C33+C35+C37+C40</f>
        <v>1257.2</v>
      </c>
      <c r="D27" s="63">
        <f>D29+D33+D35+D37+D40</f>
        <v>8404.5</v>
      </c>
      <c r="E27" s="63">
        <f>E29+E33+E35+E37+E40</f>
        <v>976</v>
      </c>
      <c r="F27" s="63">
        <f t="shared" ref="F27:F41" si="4">E27/D27*100</f>
        <v>11.612826462014397</v>
      </c>
      <c r="G27" s="56">
        <f t="shared" ref="G27:G41" si="5">E27/C27*100</f>
        <v>77.632834871142222</v>
      </c>
    </row>
    <row r="28" spans="1:8">
      <c r="A28" s="13" t="s">
        <v>3</v>
      </c>
      <c r="B28" s="19"/>
      <c r="C28" s="12"/>
      <c r="D28" s="12"/>
      <c r="E28" s="12"/>
      <c r="F28" s="18"/>
      <c r="G28" s="12"/>
    </row>
    <row r="29" spans="1:8">
      <c r="A29" s="64" t="s">
        <v>5</v>
      </c>
      <c r="B29" s="58" t="s">
        <v>6</v>
      </c>
      <c r="C29" s="70">
        <f t="shared" ref="C29" si="6">C30+C31+C32</f>
        <v>720.9</v>
      </c>
      <c r="D29" s="70">
        <f t="shared" ref="D29:E29" si="7">D30+D31+D32</f>
        <v>3080.5</v>
      </c>
      <c r="E29" s="70">
        <f t="shared" si="7"/>
        <v>442.70000000000005</v>
      </c>
      <c r="F29" s="61">
        <f t="shared" si="4"/>
        <v>14.371043661743224</v>
      </c>
      <c r="G29" s="70">
        <f t="shared" si="5"/>
        <v>61.409349424330706</v>
      </c>
    </row>
    <row r="30" spans="1:8" ht="57" customHeight="1">
      <c r="A30" s="13" t="s">
        <v>7</v>
      </c>
      <c r="B30" s="21" t="s">
        <v>8</v>
      </c>
      <c r="C30" s="15">
        <v>718.1</v>
      </c>
      <c r="D30" s="39">
        <v>3069.9</v>
      </c>
      <c r="E30" s="15">
        <v>439.6</v>
      </c>
      <c r="F30" s="76">
        <f t="shared" si="4"/>
        <v>14.319684680282746</v>
      </c>
      <c r="G30" s="73">
        <f t="shared" si="5"/>
        <v>61.217100682356218</v>
      </c>
    </row>
    <row r="31" spans="1:8" ht="15.75" customHeight="1">
      <c r="A31" s="13" t="s">
        <v>64</v>
      </c>
      <c r="B31" s="21" t="s">
        <v>65</v>
      </c>
      <c r="C31" s="15">
        <v>0</v>
      </c>
      <c r="D31" s="39">
        <v>5</v>
      </c>
      <c r="E31" s="15">
        <v>0</v>
      </c>
      <c r="F31" s="76">
        <f t="shared" si="4"/>
        <v>0</v>
      </c>
      <c r="G31" s="73">
        <v>0</v>
      </c>
    </row>
    <row r="32" spans="1:8" ht="24.75" customHeight="1">
      <c r="A32" s="13" t="s">
        <v>9</v>
      </c>
      <c r="B32" s="20" t="s">
        <v>10</v>
      </c>
      <c r="C32" s="15">
        <v>2.8</v>
      </c>
      <c r="D32" s="15">
        <v>5.6</v>
      </c>
      <c r="E32" s="15">
        <v>3.1</v>
      </c>
      <c r="F32" s="76">
        <f t="shared" si="4"/>
        <v>55.357142857142861</v>
      </c>
      <c r="G32" s="73">
        <f t="shared" si="5"/>
        <v>110.71428571428572</v>
      </c>
    </row>
    <row r="33" spans="1:7">
      <c r="A33" s="64" t="s">
        <v>11</v>
      </c>
      <c r="B33" s="58" t="s">
        <v>12</v>
      </c>
      <c r="C33" s="70">
        <f t="shared" ref="C33:E33" si="8">C34</f>
        <v>32.700000000000003</v>
      </c>
      <c r="D33" s="70">
        <f t="shared" si="8"/>
        <v>227.1</v>
      </c>
      <c r="E33" s="70">
        <f>E34</f>
        <v>39.6</v>
      </c>
      <c r="F33" s="61">
        <f t="shared" si="4"/>
        <v>17.437252311756936</v>
      </c>
      <c r="G33" s="70">
        <f t="shared" si="5"/>
        <v>121.10091743119264</v>
      </c>
    </row>
    <row r="34" spans="1:7" ht="25.5">
      <c r="A34" s="13" t="s">
        <v>13</v>
      </c>
      <c r="B34" s="20" t="s">
        <v>14</v>
      </c>
      <c r="C34" s="15">
        <v>32.700000000000003</v>
      </c>
      <c r="D34" s="15">
        <v>227.1</v>
      </c>
      <c r="E34" s="15">
        <v>39.6</v>
      </c>
      <c r="F34" s="76">
        <f t="shared" si="4"/>
        <v>17.437252311756936</v>
      </c>
      <c r="G34" s="73">
        <f t="shared" si="5"/>
        <v>121.10091743119264</v>
      </c>
    </row>
    <row r="35" spans="1:7">
      <c r="A35" s="64" t="s">
        <v>15</v>
      </c>
      <c r="B35" s="58" t="s">
        <v>16</v>
      </c>
      <c r="C35" s="70">
        <f>C36</f>
        <v>130</v>
      </c>
      <c r="D35" s="70">
        <f>D36</f>
        <v>3435.4</v>
      </c>
      <c r="E35" s="70">
        <f>E36</f>
        <v>88</v>
      </c>
      <c r="F35" s="61">
        <f t="shared" si="4"/>
        <v>2.5615648832741456</v>
      </c>
      <c r="G35" s="70">
        <f t="shared" si="5"/>
        <v>67.692307692307693</v>
      </c>
    </row>
    <row r="36" spans="1:7" ht="25.5">
      <c r="A36" s="13" t="s">
        <v>17</v>
      </c>
      <c r="B36" s="20" t="s">
        <v>18</v>
      </c>
      <c r="C36" s="15">
        <v>130</v>
      </c>
      <c r="D36" s="15">
        <v>3435.4</v>
      </c>
      <c r="E36" s="15">
        <v>88</v>
      </c>
      <c r="F36" s="76">
        <f t="shared" si="4"/>
        <v>2.5615648832741456</v>
      </c>
      <c r="G36" s="73">
        <f t="shared" si="5"/>
        <v>67.692307692307693</v>
      </c>
    </row>
    <row r="37" spans="1:7">
      <c r="A37" s="64" t="s">
        <v>19</v>
      </c>
      <c r="B37" s="58" t="s">
        <v>20</v>
      </c>
      <c r="C37" s="70">
        <f>C39+C38</f>
        <v>45.9</v>
      </c>
      <c r="D37" s="70">
        <f t="shared" ref="D37:E37" si="9">D39+D38</f>
        <v>547.6</v>
      </c>
      <c r="E37" s="70">
        <f t="shared" si="9"/>
        <v>49</v>
      </c>
      <c r="F37" s="61">
        <f t="shared" si="4"/>
        <v>8.948137326515706</v>
      </c>
      <c r="G37" s="70">
        <f t="shared" si="5"/>
        <v>106.75381263616559</v>
      </c>
    </row>
    <row r="38" spans="1:7" s="7" customFormat="1">
      <c r="A38" s="13" t="s">
        <v>95</v>
      </c>
      <c r="B38" s="20" t="s">
        <v>96</v>
      </c>
      <c r="C38" s="15">
        <v>0</v>
      </c>
      <c r="D38" s="15">
        <v>454.8</v>
      </c>
      <c r="E38" s="15">
        <v>0</v>
      </c>
      <c r="F38" s="76">
        <f t="shared" si="4"/>
        <v>0</v>
      </c>
      <c r="G38" s="73">
        <v>0</v>
      </c>
    </row>
    <row r="39" spans="1:7">
      <c r="A39" s="13" t="s">
        <v>21</v>
      </c>
      <c r="B39" s="20" t="s">
        <v>22</v>
      </c>
      <c r="C39" s="15">
        <v>45.9</v>
      </c>
      <c r="D39" s="15">
        <v>92.8</v>
      </c>
      <c r="E39" s="15">
        <v>49</v>
      </c>
      <c r="F39" s="76">
        <f t="shared" si="4"/>
        <v>52.801724137931039</v>
      </c>
      <c r="G39" s="73">
        <f t="shared" si="5"/>
        <v>106.75381263616559</v>
      </c>
    </row>
    <row r="40" spans="1:7">
      <c r="A40" s="57" t="s">
        <v>68</v>
      </c>
      <c r="B40" s="60" t="s">
        <v>23</v>
      </c>
      <c r="C40" s="62">
        <f t="shared" ref="C40:E40" si="10">C41</f>
        <v>327.7</v>
      </c>
      <c r="D40" s="62">
        <f t="shared" si="10"/>
        <v>1113.9000000000001</v>
      </c>
      <c r="E40" s="62">
        <f t="shared" si="10"/>
        <v>356.7</v>
      </c>
      <c r="F40" s="61">
        <f t="shared" si="4"/>
        <v>32.022623215728515</v>
      </c>
      <c r="G40" s="70">
        <f t="shared" si="5"/>
        <v>108.84955752212389</v>
      </c>
    </row>
    <row r="41" spans="1:7">
      <c r="A41" s="13" t="s">
        <v>24</v>
      </c>
      <c r="B41" s="20" t="s">
        <v>25</v>
      </c>
      <c r="C41" s="15">
        <v>327.7</v>
      </c>
      <c r="D41" s="15">
        <v>1113.9000000000001</v>
      </c>
      <c r="E41" s="15">
        <v>356.7</v>
      </c>
      <c r="F41" s="76">
        <f t="shared" si="4"/>
        <v>32.022623215728515</v>
      </c>
      <c r="G41" s="73">
        <f t="shared" si="5"/>
        <v>108.84955752212389</v>
      </c>
    </row>
    <row r="42" spans="1:7" ht="30" customHeight="1">
      <c r="A42" s="22" t="s">
        <v>26</v>
      </c>
      <c r="B42" s="23"/>
      <c r="C42" s="15">
        <f>C4-C27</f>
        <v>0</v>
      </c>
      <c r="D42" s="15">
        <f>D4-D27</f>
        <v>-656</v>
      </c>
      <c r="E42" s="15">
        <f>E4-E27</f>
        <v>-532</v>
      </c>
      <c r="F42" s="15"/>
      <c r="G42" s="40"/>
    </row>
    <row r="43" spans="1:7">
      <c r="A43" s="54" t="s">
        <v>27</v>
      </c>
      <c r="B43" s="72"/>
      <c r="C43" s="56">
        <f t="shared" ref="C43" si="11">C45</f>
        <v>0</v>
      </c>
      <c r="D43" s="56">
        <f t="shared" ref="D43:E43" si="12">D45</f>
        <v>656</v>
      </c>
      <c r="E43" s="56">
        <f t="shared" si="12"/>
        <v>531.99999999999989</v>
      </c>
      <c r="F43" s="15"/>
      <c r="G43" s="43"/>
    </row>
    <row r="44" spans="1:7">
      <c r="A44" s="13" t="s">
        <v>3</v>
      </c>
      <c r="B44" s="20"/>
      <c r="C44" s="15"/>
      <c r="D44" s="15"/>
      <c r="E44" s="15"/>
      <c r="F44" s="15"/>
      <c r="G44" s="40"/>
    </row>
    <row r="45" spans="1:7" ht="25.5">
      <c r="A45" s="13" t="s">
        <v>28</v>
      </c>
      <c r="B45" s="20" t="s">
        <v>29</v>
      </c>
      <c r="C45" s="15">
        <f t="shared" ref="C45" si="13">C46+C47</f>
        <v>0</v>
      </c>
      <c r="D45" s="15">
        <f t="shared" ref="D45:E45" si="14">D46+D47</f>
        <v>656</v>
      </c>
      <c r="E45" s="15">
        <f t="shared" si="14"/>
        <v>531.99999999999989</v>
      </c>
      <c r="F45" s="40"/>
      <c r="G45" s="40"/>
    </row>
    <row r="46" spans="1:7" ht="25.5">
      <c r="A46" s="13" t="s">
        <v>30</v>
      </c>
      <c r="B46" s="20" t="s">
        <v>31</v>
      </c>
      <c r="C46" s="15">
        <v>-1263.5999999999999</v>
      </c>
      <c r="D46" s="15">
        <v>-7748.5</v>
      </c>
      <c r="E46" s="15">
        <v>-963.6</v>
      </c>
      <c r="F46" s="40"/>
      <c r="G46" s="40"/>
    </row>
    <row r="47" spans="1:7" ht="25.5">
      <c r="A47" s="47" t="s">
        <v>32</v>
      </c>
      <c r="B47" s="48" t="s">
        <v>33</v>
      </c>
      <c r="C47" s="38">
        <v>1263.5999999999999</v>
      </c>
      <c r="D47" s="38">
        <v>8404.5</v>
      </c>
      <c r="E47" s="38">
        <v>1495.6</v>
      </c>
      <c r="F47" s="49"/>
      <c r="G47" s="49"/>
    </row>
    <row r="48" spans="1:7">
      <c r="A48" s="9"/>
      <c r="B48" s="9"/>
      <c r="C48" s="9"/>
      <c r="D48" s="9"/>
      <c r="E48" s="9"/>
      <c r="F48" s="9"/>
      <c r="G48" s="9"/>
    </row>
    <row r="49" spans="1:7" ht="30" customHeight="1">
      <c r="A49" s="50" t="s">
        <v>93</v>
      </c>
      <c r="B49" s="50"/>
      <c r="C49" s="50"/>
      <c r="D49" s="50"/>
      <c r="E49" s="50"/>
      <c r="F49" s="50"/>
      <c r="G49" s="50"/>
    </row>
    <row r="50" spans="1:7">
      <c r="A50" s="3"/>
      <c r="B50" s="3"/>
      <c r="C50" s="3"/>
      <c r="D50" s="3"/>
      <c r="E50" s="3"/>
      <c r="F50" s="3"/>
      <c r="G50" s="3"/>
    </row>
  </sheetData>
  <mergeCells count="2">
    <mergeCell ref="A49:G49"/>
    <mergeCell ref="A1:G1"/>
  </mergeCells>
  <pageMargins left="0.7" right="0.7" top="0.75" bottom="0.75" header="0.3" footer="0.3"/>
  <pageSetup paperSize="9" scale="73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E5" sqref="E5"/>
    </sheetView>
  </sheetViews>
  <sheetFormatPr defaultRowHeight="15"/>
  <cols>
    <col min="1" max="1" width="32.28515625" style="1" customWidth="1"/>
    <col min="2" max="2" width="14.7109375" style="1" customWidth="1"/>
    <col min="3" max="3" width="13" style="1" customWidth="1"/>
    <col min="4" max="4" width="16.5703125" style="1" customWidth="1"/>
    <col min="5" max="5" width="16" style="1" customWidth="1"/>
    <col min="6" max="6" width="12.5703125" style="1" customWidth="1"/>
    <col min="7" max="7" width="13.42578125" style="1" customWidth="1"/>
    <col min="8" max="16384" width="9.140625" style="1"/>
  </cols>
  <sheetData>
    <row r="1" spans="1:7">
      <c r="A1" s="3"/>
      <c r="B1" s="3"/>
      <c r="C1" s="3"/>
      <c r="D1" s="3"/>
      <c r="E1" s="3"/>
      <c r="F1" s="3"/>
      <c r="G1" s="3"/>
    </row>
    <row r="2" spans="1:7" ht="96" customHeight="1">
      <c r="A2" s="51" t="s">
        <v>89</v>
      </c>
      <c r="B2" s="51"/>
      <c r="C2" s="51"/>
      <c r="D2" s="51"/>
      <c r="E2" s="51"/>
      <c r="F2" s="51"/>
      <c r="G2" s="51"/>
    </row>
    <row r="3" spans="1:7">
      <c r="A3" s="9"/>
      <c r="B3" s="9"/>
      <c r="C3" s="9"/>
      <c r="D3" s="9"/>
      <c r="E3" s="9"/>
      <c r="F3" s="9"/>
      <c r="G3" s="10" t="s">
        <v>38</v>
      </c>
    </row>
    <row r="4" spans="1:7" ht="117" customHeight="1">
      <c r="A4" s="31" t="s">
        <v>34</v>
      </c>
      <c r="B4" s="31" t="s">
        <v>35</v>
      </c>
      <c r="C4" s="31" t="s">
        <v>81</v>
      </c>
      <c r="D4" s="31" t="s">
        <v>90</v>
      </c>
      <c r="E4" s="31" t="s">
        <v>91</v>
      </c>
      <c r="F4" s="31" t="s">
        <v>92</v>
      </c>
      <c r="G4" s="31" t="s">
        <v>88</v>
      </c>
    </row>
    <row r="5" spans="1:7" ht="63" customHeight="1">
      <c r="A5" s="32" t="s">
        <v>36</v>
      </c>
      <c r="B5" s="35">
        <v>2</v>
      </c>
      <c r="C5" s="33">
        <v>430.8</v>
      </c>
      <c r="D5" s="33">
        <v>2298</v>
      </c>
      <c r="E5" s="33">
        <v>330.3</v>
      </c>
      <c r="F5" s="33">
        <f>E5/D5*100</f>
        <v>14.3733681462141</v>
      </c>
      <c r="G5" s="33">
        <f>E5/C5*100</f>
        <v>76.671309192200553</v>
      </c>
    </row>
    <row r="6" spans="1:7" ht="42" customHeight="1">
      <c r="A6" s="34" t="s">
        <v>37</v>
      </c>
      <c r="B6" s="35">
        <v>1</v>
      </c>
      <c r="C6" s="33">
        <v>143</v>
      </c>
      <c r="D6" s="33">
        <v>692.7</v>
      </c>
      <c r="E6" s="33">
        <v>129.5</v>
      </c>
      <c r="F6" s="33">
        <f>E6/D6*100</f>
        <v>18.694961743900677</v>
      </c>
      <c r="G6" s="33">
        <f>E6/C6*100</f>
        <v>90.55944055944056</v>
      </c>
    </row>
    <row r="7" spans="1:7">
      <c r="A7" s="25"/>
      <c r="B7" s="9"/>
      <c r="C7" s="9"/>
      <c r="D7" s="9"/>
      <c r="E7" s="9"/>
      <c r="F7" s="9"/>
      <c r="G7" s="9"/>
    </row>
    <row r="8" spans="1:7">
      <c r="A8" s="9"/>
      <c r="B8" s="9"/>
      <c r="C8" s="9"/>
      <c r="D8" s="9"/>
      <c r="E8" s="9"/>
      <c r="F8" s="9"/>
      <c r="G8" s="9"/>
    </row>
    <row r="9" spans="1:7">
      <c r="A9" s="9"/>
      <c r="B9" s="9"/>
      <c r="C9" s="9"/>
      <c r="D9" s="9"/>
      <c r="E9" s="9"/>
      <c r="F9" s="9"/>
      <c r="G9" s="9"/>
    </row>
    <row r="10" spans="1:7">
      <c r="A10" s="50" t="s">
        <v>93</v>
      </c>
      <c r="B10" s="50"/>
      <c r="C10" s="50"/>
      <c r="D10" s="50"/>
      <c r="E10" s="50"/>
      <c r="F10" s="50"/>
      <c r="G10" s="50"/>
    </row>
    <row r="11" spans="1:7">
      <c r="A11" s="9"/>
      <c r="B11" s="9"/>
      <c r="C11" s="9"/>
      <c r="D11" s="9"/>
      <c r="E11" s="9"/>
      <c r="F11" s="9"/>
      <c r="G11" s="9"/>
    </row>
    <row r="12" spans="1:7">
      <c r="A12" s="9"/>
      <c r="B12" s="9"/>
      <c r="C12" s="9"/>
      <c r="D12" s="9"/>
      <c r="E12" s="9"/>
      <c r="F12" s="9"/>
      <c r="G12" s="9"/>
    </row>
    <row r="13" spans="1:7">
      <c r="A13" s="3"/>
      <c r="B13" s="3"/>
      <c r="C13" s="3"/>
      <c r="D13" s="3"/>
      <c r="E13" s="3"/>
      <c r="F13" s="3"/>
      <c r="G13" s="3"/>
    </row>
    <row r="14" spans="1:7">
      <c r="A14" s="3"/>
      <c r="B14" s="3"/>
      <c r="C14" s="3"/>
      <c r="D14" s="3"/>
      <c r="E14" s="3"/>
      <c r="F14" s="3"/>
      <c r="G14" s="3"/>
    </row>
  </sheetData>
  <mergeCells count="2">
    <mergeCell ref="A2:G2"/>
    <mergeCell ref="A10:G10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A5" sqref="A5"/>
    </sheetView>
  </sheetViews>
  <sheetFormatPr defaultRowHeight="15"/>
  <cols>
    <col min="1" max="1" width="37.7109375" style="1" customWidth="1"/>
    <col min="2" max="2" width="16.8554687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8" style="1" customWidth="1"/>
    <col min="7" max="16384" width="9.140625" style="1"/>
  </cols>
  <sheetData>
    <row r="1" spans="1:9">
      <c r="A1" s="3"/>
      <c r="B1" s="3"/>
      <c r="C1" s="3"/>
      <c r="D1" s="3"/>
      <c r="E1" s="3"/>
      <c r="F1" s="3"/>
    </row>
    <row r="2" spans="1:9" ht="96" customHeight="1">
      <c r="A2" s="51" t="s">
        <v>94</v>
      </c>
      <c r="B2" s="50"/>
      <c r="C2" s="50"/>
      <c r="D2" s="50"/>
      <c r="E2" s="50"/>
      <c r="F2" s="50"/>
    </row>
    <row r="3" spans="1:9">
      <c r="A3" s="9"/>
      <c r="B3" s="9"/>
      <c r="C3" s="9"/>
      <c r="D3" s="9"/>
      <c r="E3" s="9"/>
      <c r="F3" s="10"/>
    </row>
    <row r="4" spans="1:9" ht="75.75" customHeight="1">
      <c r="A4" s="26" t="s">
        <v>62</v>
      </c>
      <c r="B4" s="8" t="s">
        <v>81</v>
      </c>
      <c r="C4" s="8" t="s">
        <v>90</v>
      </c>
      <c r="D4" s="8" t="s">
        <v>91</v>
      </c>
      <c r="E4" s="11" t="s">
        <v>92</v>
      </c>
      <c r="F4" s="11" t="s">
        <v>88</v>
      </c>
    </row>
    <row r="5" spans="1:9" ht="70.5" customHeight="1">
      <c r="A5" s="27" t="s">
        <v>69</v>
      </c>
      <c r="B5" s="24">
        <v>0</v>
      </c>
      <c r="C5" s="74">
        <v>2</v>
      </c>
      <c r="D5" s="74">
        <v>0</v>
      </c>
      <c r="E5" s="74">
        <f>D5/C5*100</f>
        <v>0</v>
      </c>
      <c r="F5" s="74">
        <v>0</v>
      </c>
    </row>
    <row r="6" spans="1:9" ht="75" customHeight="1">
      <c r="A6" s="36" t="s">
        <v>66</v>
      </c>
      <c r="B6" s="24">
        <v>45.9</v>
      </c>
      <c r="C6" s="74">
        <v>92.8</v>
      </c>
      <c r="D6" s="74">
        <v>49</v>
      </c>
      <c r="E6" s="74">
        <f>D6/C6*100</f>
        <v>52.801724137931039</v>
      </c>
      <c r="F6" s="74">
        <f t="shared" ref="F6:F9" si="0">D6/B6*100</f>
        <v>106.75381263616559</v>
      </c>
    </row>
    <row r="7" spans="1:9" ht="87" customHeight="1">
      <c r="A7" s="37" t="s">
        <v>83</v>
      </c>
      <c r="B7" s="24">
        <v>130</v>
      </c>
      <c r="C7" s="74">
        <v>3435.4</v>
      </c>
      <c r="D7" s="74">
        <v>88</v>
      </c>
      <c r="E7" s="74">
        <f t="shared" ref="E7:E9" si="1">D7/C7*100</f>
        <v>2.5615648832741456</v>
      </c>
      <c r="F7" s="74">
        <f t="shared" si="0"/>
        <v>67.692307692307693</v>
      </c>
      <c r="G7" s="2"/>
      <c r="H7" s="2"/>
      <c r="I7" s="2"/>
    </row>
    <row r="8" spans="1:9" ht="54.75" customHeight="1">
      <c r="A8" s="37" t="s">
        <v>76</v>
      </c>
      <c r="B8" s="24">
        <v>327.7</v>
      </c>
      <c r="C8" s="73">
        <v>1113.9000000000001</v>
      </c>
      <c r="D8" s="73">
        <v>356.7</v>
      </c>
      <c r="E8" s="74">
        <f t="shared" si="1"/>
        <v>32.022623215728515</v>
      </c>
      <c r="F8" s="74">
        <f t="shared" si="0"/>
        <v>108.84955752212389</v>
      </c>
      <c r="G8" s="2"/>
      <c r="H8" s="2"/>
      <c r="I8" s="2"/>
    </row>
    <row r="9" spans="1:9" ht="26.25" customHeight="1">
      <c r="A9" s="28" t="s">
        <v>63</v>
      </c>
      <c r="B9" s="29">
        <f t="shared" ref="B9" si="2">B6+B7+B5+B8</f>
        <v>503.6</v>
      </c>
      <c r="C9" s="75">
        <f t="shared" ref="C9:D9" si="3">C6+C7+C5+C8</f>
        <v>4644.1000000000004</v>
      </c>
      <c r="D9" s="75">
        <f t="shared" si="3"/>
        <v>493.7</v>
      </c>
      <c r="E9" s="75">
        <f t="shared" si="1"/>
        <v>10.630692706875388</v>
      </c>
      <c r="F9" s="75">
        <f t="shared" si="0"/>
        <v>98.034154090548043</v>
      </c>
      <c r="G9" s="4"/>
    </row>
    <row r="10" spans="1:9">
      <c r="A10" s="9"/>
      <c r="B10" s="9"/>
      <c r="C10" s="46"/>
      <c r="D10" s="46"/>
      <c r="E10" s="46"/>
      <c r="F10" s="46"/>
    </row>
    <row r="11" spans="1:9">
      <c r="A11" s="9"/>
      <c r="B11" s="9"/>
      <c r="C11" s="9"/>
      <c r="D11" s="9"/>
      <c r="E11" s="9"/>
      <c r="F11" s="9"/>
    </row>
    <row r="12" spans="1:9">
      <c r="A12" s="9"/>
      <c r="B12" s="9"/>
      <c r="C12" s="9"/>
      <c r="D12" s="9"/>
      <c r="E12" s="9"/>
      <c r="F12" s="9"/>
    </row>
    <row r="13" spans="1:9">
      <c r="A13" s="50" t="s">
        <v>93</v>
      </c>
      <c r="B13" s="50"/>
      <c r="C13" s="50"/>
      <c r="D13" s="50"/>
      <c r="E13" s="50"/>
      <c r="F13" s="50"/>
    </row>
    <row r="14" spans="1:9">
      <c r="A14" s="3"/>
      <c r="B14" s="3"/>
      <c r="C14" s="3"/>
      <c r="D14" s="3"/>
      <c r="E14" s="3"/>
      <c r="F14" s="3"/>
    </row>
    <row r="15" spans="1:9">
      <c r="A15" s="3"/>
      <c r="B15" s="3"/>
      <c r="C15" s="3"/>
      <c r="D15" s="3"/>
      <c r="E15" s="3"/>
      <c r="F15" s="3"/>
    </row>
    <row r="16" spans="1:9">
      <c r="A16" s="3"/>
      <c r="B16" s="3"/>
      <c r="C16" s="3"/>
      <c r="D16" s="3"/>
      <c r="E16" s="3"/>
      <c r="F16" s="3"/>
    </row>
    <row r="17" spans="1:6">
      <c r="A17" s="3"/>
      <c r="B17" s="3"/>
      <c r="C17" s="3"/>
      <c r="D17" s="3"/>
      <c r="E17" s="3"/>
      <c r="F17" s="3"/>
    </row>
    <row r="18" spans="1:6">
      <c r="A18" s="3"/>
      <c r="B18" s="3"/>
      <c r="C18" s="3"/>
      <c r="D18" s="3"/>
      <c r="E18" s="3"/>
      <c r="F18" s="3"/>
    </row>
  </sheetData>
  <mergeCells count="2">
    <mergeCell ref="A2:F2"/>
    <mergeCell ref="A13:F13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2025-04-28T11:07:47Z</cp:lastPrinted>
  <dcterms:created xsi:type="dcterms:W3CDTF">2017-04-17T10:25:39Z</dcterms:created>
  <dcterms:modified xsi:type="dcterms:W3CDTF">2026-04-29T07:29:32Z</dcterms:modified>
</cp:coreProperties>
</file>