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895" yWindow="-60" windowWidth="14010" windowHeight="1296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1'!$D$9</definedName>
  </definedNames>
  <calcPr calcId="124519"/>
</workbook>
</file>

<file path=xl/calcChain.xml><?xml version="1.0" encoding="utf-8"?>
<calcChain xmlns="http://schemas.openxmlformats.org/spreadsheetml/2006/main">
  <c r="F6" i="3"/>
  <c r="F31" i="1"/>
  <c r="G39"/>
  <c r="G38"/>
  <c r="F41"/>
  <c r="F40"/>
  <c r="D40"/>
  <c r="E40"/>
  <c r="C40"/>
  <c r="G37"/>
  <c r="D35"/>
  <c r="E35"/>
  <c r="C35"/>
  <c r="C7"/>
  <c r="F7" i="3" l="1"/>
  <c r="F8"/>
  <c r="F10" i="1"/>
  <c r="F12"/>
  <c r="F13"/>
  <c r="F14"/>
  <c r="F15"/>
  <c r="F18"/>
  <c r="F19"/>
  <c r="F20"/>
  <c r="F22"/>
  <c r="F24"/>
  <c r="G8"/>
  <c r="G9"/>
  <c r="G10"/>
  <c r="G12"/>
  <c r="G13"/>
  <c r="G14"/>
  <c r="G15"/>
  <c r="G18"/>
  <c r="G22"/>
  <c r="G24"/>
  <c r="C47"/>
  <c r="C45" s="1"/>
  <c r="C42"/>
  <c r="C38"/>
  <c r="C33"/>
  <c r="C29"/>
  <c r="C23"/>
  <c r="C21"/>
  <c r="C17"/>
  <c r="C11"/>
  <c r="B9" i="3"/>
  <c r="F8" i="1"/>
  <c r="F9"/>
  <c r="E21"/>
  <c r="E23"/>
  <c r="D23"/>
  <c r="D21"/>
  <c r="E17"/>
  <c r="D17"/>
  <c r="E11"/>
  <c r="E7"/>
  <c r="D11"/>
  <c r="D7"/>
  <c r="E5" i="3"/>
  <c r="G30" i="1"/>
  <c r="G32"/>
  <c r="G34"/>
  <c r="G36"/>
  <c r="G43"/>
  <c r="F30"/>
  <c r="F32"/>
  <c r="F34"/>
  <c r="F36"/>
  <c r="F39"/>
  <c r="F43"/>
  <c r="E8" i="3"/>
  <c r="C9"/>
  <c r="D9"/>
  <c r="E7"/>
  <c r="D42" i="1"/>
  <c r="D27" s="1"/>
  <c r="E42"/>
  <c r="E27" s="1"/>
  <c r="D38"/>
  <c r="E38"/>
  <c r="D33"/>
  <c r="E33"/>
  <c r="D29"/>
  <c r="E29"/>
  <c r="G23" l="1"/>
  <c r="G29"/>
  <c r="G42"/>
  <c r="C27"/>
  <c r="G35"/>
  <c r="G21"/>
  <c r="G7"/>
  <c r="F9" i="3"/>
  <c r="C6" i="1"/>
  <c r="G11"/>
  <c r="C16"/>
  <c r="F23"/>
  <c r="F21"/>
  <c r="F17"/>
  <c r="D16"/>
  <c r="F11"/>
  <c r="F7"/>
  <c r="D6"/>
  <c r="E9" i="3"/>
  <c r="F38" i="1"/>
  <c r="F35"/>
  <c r="F33"/>
  <c r="E16"/>
  <c r="E6"/>
  <c r="F42"/>
  <c r="G33"/>
  <c r="F29"/>
  <c r="G6" l="1"/>
  <c r="G16"/>
  <c r="C4"/>
  <c r="C44" s="1"/>
  <c r="F16"/>
  <c r="F6"/>
  <c r="D4"/>
  <c r="E4"/>
  <c r="F27"/>
  <c r="F4" l="1"/>
  <c r="G4"/>
  <c r="G27"/>
  <c r="G5" i="2" l="1"/>
  <c r="E6" i="3"/>
  <c r="D44" i="1" l="1"/>
  <c r="F5" i="2" l="1"/>
  <c r="F6"/>
  <c r="G6"/>
  <c r="D47" i="1" l="1"/>
  <c r="D45" s="1"/>
  <c r="E47"/>
  <c r="E45" s="1"/>
  <c r="E44" l="1"/>
</calcChain>
</file>

<file path=xl/sharedStrings.xml><?xml version="1.0" encoding="utf-8"?>
<sst xmlns="http://schemas.openxmlformats.org/spreadsheetml/2006/main" count="117" uniqueCount="107">
  <si>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</si>
  <si>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</si>
  <si>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</si>
  <si>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</si>
  <si>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</si>
  <si>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</si>
  <si>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</si>
  <si>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</si>
  <si>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</si>
  <si>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</si>
  <si>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</si>
  <si>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</si>
  <si>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</si>
  <si>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</si>
  <si>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</si>
  <si>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</si>
  <si>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</si>
  <si>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</si>
  <si>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</si>
  <si>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</si>
  <si>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</si>
  <si>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</si>
  <si>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</si>
  <si>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</si>
  <si>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</si>
  <si>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</si>
  <si>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</si>
  <si>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</si>
  <si>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</si>
  <si>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</si>
  <si>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</si>
  <si>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</si>
  <si>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</si>
  <si>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</si>
  <si>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</si>
  <si>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</si>
  <si>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</si>
  <si>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</si>
  <si>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</si>
  <si>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</si>
  <si>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</si>
  <si>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</si>
  <si>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</si>
  <si>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</si>
  <si>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Единый сельскохозяйственный налог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</si>
  <si>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</si>
  <si>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</si>
  <si>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</si>
  <si>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</si>
  <si>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</si>
  <si>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</si>
  <si>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Штрафы, санкции, возмещение ущерба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</si>
  <si>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</si>
  <si>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</si>
  <si>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</si>
  <si>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</si>
  <si>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>Субвенции бюджетам субъектов Российской Федерации и муниципальных образований, в том числе:</t>
  </si>
  <si>
    <t>20230000000000151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</si>
  <si>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</si>
  <si>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</si>
  <si>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</si>
  <si>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</si>
  <si>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</si>
  <si>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20249999100000151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</si>
  <si>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</si>
  <si>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</si>
  <si>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  Е.А. Малышева</t>
  </si>
  <si>
    <t>Резервные фонды</t>
  </si>
  <si>
    <t>00 0111 0000000000 000</t>
  </si>
  <si>
    <t>Муниципальная программа "Комплексное благоустройство территории Старобурасского муниципального образования Базарно-Карабулакского муниципального района"</t>
  </si>
  <si>
    <t>10503000010000110</t>
  </si>
  <si>
    <t>Культура и кинематография</t>
  </si>
  <si>
    <t>Муниципальная программа "Обеспечение первичных мер пожарной безопасности  Старобурасского муниципального образования Базарно-Карабулакского муниципального района"</t>
  </si>
  <si>
    <t>20216001100001151</t>
  </si>
  <si>
    <t>Налоги на товары (работы, услуги) реализуемые на территории Российской Федерации</t>
  </si>
  <si>
    <t>10000000010000110</t>
  </si>
  <si>
    <t>20220000000000150</t>
  </si>
  <si>
    <t>Прочие безвозмездные поступления в бюджеты сельских поселений</t>
  </si>
  <si>
    <t>20705000100000150</t>
  </si>
  <si>
    <t>Безвозмездные поступления от негосударственных организаций в бюджеты сельских поселений</t>
  </si>
  <si>
    <t>20405000100000150</t>
  </si>
  <si>
    <t>Муниципальная программа "Развитие культуры Старобурасского муниципального образования Базарно-Карабулакского муниципального района"</t>
  </si>
  <si>
    <t xml:space="preserve">Дотации бюджетам сельских поселений на выравнивание бюджетной обеспеченности из бюджета муниципального района за счет средств областного бюджета  </t>
  </si>
  <si>
    <t>Дотации бюджетам сельских поселений на выравнивание бюджетной обеспеченности из бюджета муниципального района за счет собственных средств местного бюджета</t>
  </si>
  <si>
    <t>20216001100002150</t>
  </si>
  <si>
    <t>Субсидии бюджетам бюджетной системы Российской Федерации (межбюджетные субсидии)</t>
  </si>
  <si>
    <t>% исполнения плана 2025 года</t>
  </si>
  <si>
    <t>% исполнения 2025 года к 2024 году</t>
  </si>
  <si>
    <t>% исполнения плана                       2025 года</t>
  </si>
  <si>
    <t>Муниципальная программа "Ремонт и содержание автомобильных дорог общего пользования местного значения в границах Старобурасского сельского поселения Базарно-Карабулакского муниципального района"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</si>
  <si>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Старобурасскому муниципальному образованию Базарно-Карабулакского муниципального района
на 1 июля 2025 года   
</t>
  </si>
  <si>
    <t>Исполнено на 1 июля 2024 г. (тыс.руб)</t>
  </si>
  <si>
    <t>Утвержденные бюджетные назначения на           1 июля 2025 г. (тыс.руб)</t>
  </si>
  <si>
    <t>Исполнено на 1 июля 2025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</si>
  <si>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Старобурасского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июля 2025 года     
</t>
  </si>
  <si>
    <t xml:space="preserve">Сведения об исполнении бюджета Старобурасского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июля 2025 года         
</t>
  </si>
  <si>
    <t>Исполнено на 1 июля 2024 г.</t>
  </si>
  <si>
    <t>Утвержденные бюджетные назначения на                        1 июля 2025 г.</t>
  </si>
  <si>
    <t>Исполнено на 1 июля 2025 г.</t>
  </si>
  <si>
    <t>Другие вопросы в области национальной экономики</t>
  </si>
  <si>
    <t>00 0412 0000000000 000</t>
  </si>
  <si>
    <t>00 0700 0000000000 000</t>
  </si>
  <si>
    <t>00 0705 0000000000 000</t>
  </si>
  <si>
    <t>Образование</t>
  </si>
  <si>
    <t>Профессиональная подготовка, переподготовка и повышение квалификации</t>
  </si>
  <si>
    <t>св. 3,9 раз</t>
  </si>
  <si>
    <t>вс.4,3 раз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</si>
</sst>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rgb="FF000000"/>
      <name val="Arial Cyr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6">
    <xf numFmtId="0" fontId="0" fillId="0" borderId="0"/>
    <xf numFmtId="0" fontId="2" fillId="0" borderId="3">
      <alignment horizontal="left" wrapText="1"/>
    </xf>
    <xf numFmtId="0" fontId="3" fillId="0" borderId="0"/>
    <xf numFmtId="0" fontId="4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7" fillId="0" borderId="0">
      <alignment horizontal="center"/>
    </xf>
    <xf numFmtId="0" fontId="2" fillId="0" borderId="8">
      <alignment horizontal="center"/>
    </xf>
    <xf numFmtId="0" fontId="8" fillId="0" borderId="0">
      <alignment horizontal="right"/>
    </xf>
    <xf numFmtId="0" fontId="7" fillId="0" borderId="0"/>
    <xf numFmtId="0" fontId="9" fillId="0" borderId="0"/>
    <xf numFmtId="0" fontId="9" fillId="0" borderId="9"/>
    <xf numFmtId="0" fontId="2" fillId="0" borderId="10">
      <alignment horizontal="center"/>
    </xf>
    <xf numFmtId="0" fontId="8" fillId="0" borderId="11">
      <alignment horizontal="right"/>
    </xf>
    <xf numFmtId="0" fontId="2" fillId="0" borderId="0"/>
    <xf numFmtId="0" fontId="2" fillId="0" borderId="12">
      <alignment horizontal="right"/>
    </xf>
    <xf numFmtId="49" fontId="2" fillId="0" borderId="13">
      <alignment horizontal="center"/>
    </xf>
    <xf numFmtId="0" fontId="8" fillId="0" borderId="14">
      <alignment horizontal="right"/>
    </xf>
    <xf numFmtId="0" fontId="10" fillId="0" borderId="0"/>
    <xf numFmtId="166" fontId="2" fillId="0" borderId="15">
      <alignment horizontal="center"/>
    </xf>
    <xf numFmtId="0" fontId="2" fillId="0" borderId="0">
      <alignment horizontal="left"/>
    </xf>
    <xf numFmtId="49" fontId="2" fillId="0" borderId="0"/>
    <xf numFmtId="49" fontId="2" fillId="0" borderId="12">
      <alignment horizontal="right" vertical="center"/>
    </xf>
    <xf numFmtId="49" fontId="2" fillId="0" borderId="15">
      <alignment horizontal="center" vertical="center"/>
    </xf>
    <xf numFmtId="0" fontId="2" fillId="0" borderId="8">
      <alignment horizontal="left" wrapText="1"/>
    </xf>
    <xf numFmtId="49" fontId="2" fillId="0" borderId="15">
      <alignment horizontal="center"/>
    </xf>
    <xf numFmtId="0" fontId="2" fillId="0" borderId="16">
      <alignment horizontal="left" wrapText="1"/>
    </xf>
    <xf numFmtId="49" fontId="2" fillId="0" borderId="12">
      <alignment horizontal="right"/>
    </xf>
    <xf numFmtId="0" fontId="2" fillId="0" borderId="17">
      <alignment horizontal="left"/>
    </xf>
    <xf numFmtId="49" fontId="2" fillId="0" borderId="17"/>
    <xf numFmtId="49" fontId="2" fillId="0" borderId="12"/>
    <xf numFmtId="49" fontId="2" fillId="0" borderId="18">
      <alignment horizontal="center"/>
    </xf>
    <xf numFmtId="0" fontId="7" fillId="0" borderId="8">
      <alignment horizontal="center"/>
    </xf>
    <xf numFmtId="0" fontId="2" fillId="0" borderId="19">
      <alignment horizontal="center" vertical="top" wrapText="1"/>
    </xf>
    <xf numFmtId="49" fontId="2" fillId="0" borderId="19">
      <alignment horizontal="center" vertical="top" wrapText="1"/>
    </xf>
    <xf numFmtId="0" fontId="6" fillId="0" borderId="20"/>
    <xf numFmtId="0" fontId="6" fillId="0" borderId="11"/>
    <xf numFmtId="0" fontId="2" fillId="0" borderId="19">
      <alignment horizontal="center" vertical="center"/>
    </xf>
    <xf numFmtId="0" fontId="2" fillId="0" borderId="10">
      <alignment horizontal="center" vertical="center"/>
    </xf>
    <xf numFmtId="49" fontId="2" fillId="0" borderId="10">
      <alignment horizontal="center" vertical="center"/>
    </xf>
    <xf numFmtId="0" fontId="2" fillId="0" borderId="21">
      <alignment horizontal="left" wrapText="1"/>
    </xf>
    <xf numFmtId="49" fontId="2" fillId="0" borderId="22">
      <alignment horizontal="center" wrapText="1"/>
    </xf>
    <xf numFmtId="49" fontId="2" fillId="0" borderId="23">
      <alignment horizontal="center"/>
    </xf>
    <xf numFmtId="4" fontId="2" fillId="0" borderId="23">
      <alignment horizontal="right" shrinkToFit="1"/>
    </xf>
    <xf numFmtId="0" fontId="2" fillId="0" borderId="24">
      <alignment horizontal="left" wrapText="1"/>
    </xf>
    <xf numFmtId="49" fontId="2" fillId="0" borderId="25">
      <alignment horizontal="center" shrinkToFit="1"/>
    </xf>
    <xf numFmtId="49" fontId="2" fillId="0" borderId="26">
      <alignment horizontal="center"/>
    </xf>
    <xf numFmtId="4" fontId="2" fillId="0" borderId="26">
      <alignment horizontal="right" shrinkToFit="1"/>
    </xf>
    <xf numFmtId="0" fontId="2" fillId="0" borderId="27">
      <alignment horizontal="left" wrapText="1" indent="2"/>
    </xf>
    <xf numFmtId="49" fontId="2" fillId="0" borderId="28">
      <alignment horizontal="center" shrinkToFit="1"/>
    </xf>
    <xf numFmtId="49" fontId="2" fillId="0" borderId="29">
      <alignment horizontal="center"/>
    </xf>
    <xf numFmtId="4" fontId="2" fillId="0" borderId="29">
      <alignment horizontal="right" shrinkToFit="1"/>
    </xf>
    <xf numFmtId="49" fontId="2" fillId="0" borderId="0">
      <alignment horizontal="right"/>
    </xf>
    <xf numFmtId="0" fontId="7" fillId="0" borderId="11">
      <alignment horizontal="center"/>
    </xf>
    <xf numFmtId="0" fontId="2" fillId="0" borderId="10">
      <alignment horizontal="center" vertical="center" shrinkToFit="1"/>
    </xf>
    <xf numFmtId="49" fontId="2" fillId="0" borderId="10">
      <alignment horizontal="center" vertical="center" shrinkToFit="1"/>
    </xf>
    <xf numFmtId="49" fontId="6" fillId="0" borderId="11"/>
    <xf numFmtId="0" fontId="2" fillId="0" borderId="22">
      <alignment horizontal="center" shrinkToFit="1"/>
    </xf>
    <xf numFmtId="4" fontId="2" fillId="0" borderId="30">
      <alignment horizontal="right" shrinkToFit="1"/>
    </xf>
    <xf numFmtId="49" fontId="6" fillId="0" borderId="14"/>
    <xf numFmtId="0" fontId="2" fillId="0" borderId="25">
      <alignment horizontal="center" shrinkToFit="1"/>
    </xf>
    <xf numFmtId="167" fontId="2" fillId="0" borderId="26">
      <alignment horizontal="right" shrinkToFit="1"/>
    </xf>
    <xf numFmtId="167" fontId="2" fillId="0" borderId="31">
      <alignment horizontal="right" shrinkToFit="1"/>
    </xf>
    <xf numFmtId="0" fontId="2" fillId="0" borderId="3">
      <alignment horizontal="left" wrapText="1"/>
    </xf>
    <xf numFmtId="49" fontId="2" fillId="0" borderId="28">
      <alignment horizontal="center" wrapText="1"/>
    </xf>
    <xf numFmtId="49" fontId="2" fillId="0" borderId="29">
      <alignment horizontal="center" wrapText="1"/>
    </xf>
    <xf numFmtId="4" fontId="2" fillId="0" borderId="29">
      <alignment horizontal="right" wrapText="1"/>
    </xf>
    <xf numFmtId="4" fontId="2" fillId="0" borderId="27">
      <alignment horizontal="right" wrapText="1"/>
    </xf>
    <xf numFmtId="0" fontId="6" fillId="0" borderId="14">
      <alignment wrapText="1"/>
    </xf>
    <xf numFmtId="0" fontId="2" fillId="0" borderId="32">
      <alignment horizontal="left" wrapText="1"/>
    </xf>
    <xf numFmtId="49" fontId="2" fillId="0" borderId="33">
      <alignment horizontal="center" shrinkToFit="1"/>
    </xf>
    <xf numFmtId="49" fontId="2" fillId="0" borderId="34">
      <alignment horizontal="center"/>
    </xf>
    <xf numFmtId="4" fontId="2" fillId="0" borderId="34">
      <alignment horizontal="right" shrinkToFit="1"/>
    </xf>
    <xf numFmtId="49" fontId="2" fillId="0" borderId="35">
      <alignment horizontal="center"/>
    </xf>
    <xf numFmtId="0" fontId="6" fillId="0" borderId="14"/>
    <xf numFmtId="0" fontId="10" fillId="0" borderId="17"/>
    <xf numFmtId="0" fontId="10" fillId="0" borderId="36"/>
    <xf numFmtId="0" fontId="2" fillId="0" borderId="0">
      <alignment wrapText="1"/>
    </xf>
    <xf numFmtId="49" fontId="2" fillId="0" borderId="0">
      <alignment wrapText="1"/>
    </xf>
    <xf numFmtId="49" fontId="2" fillId="0" borderId="0">
      <alignment horizontal="center"/>
    </xf>
    <xf numFmtId="49" fontId="11" fillId="0" borderId="0"/>
    <xf numFmtId="0" fontId="2" fillId="0" borderId="8">
      <alignment horizontal="left"/>
    </xf>
    <xf numFmtId="49" fontId="2" fillId="0" borderId="8">
      <alignment horizontal="left"/>
    </xf>
    <xf numFmtId="0" fontId="2" fillId="0" borderId="8">
      <alignment horizontal="center" shrinkToFit="1"/>
    </xf>
    <xf numFmtId="49" fontId="2" fillId="0" borderId="8">
      <alignment horizontal="center" vertical="center" shrinkToFit="1"/>
    </xf>
    <xf numFmtId="49" fontId="6" fillId="0" borderId="8">
      <alignment shrinkToFit="1"/>
    </xf>
    <xf numFmtId="49" fontId="2" fillId="0" borderId="8">
      <alignment horizontal="right"/>
    </xf>
    <xf numFmtId="0" fontId="2" fillId="0" borderId="22">
      <alignment horizontal="center" vertical="center" shrinkToFit="1"/>
    </xf>
    <xf numFmtId="49" fontId="2" fillId="0" borderId="23">
      <alignment horizontal="center" vertical="center"/>
    </xf>
    <xf numFmtId="0" fontId="2" fillId="0" borderId="21">
      <alignment horizontal="left" wrapText="1" indent="2"/>
    </xf>
    <xf numFmtId="0" fontId="2" fillId="0" borderId="37">
      <alignment horizontal="center" vertical="center" shrinkToFit="1"/>
    </xf>
    <xf numFmtId="49" fontId="2" fillId="0" borderId="19">
      <alignment horizontal="center" vertical="center"/>
    </xf>
    <xf numFmtId="167" fontId="2" fillId="0" borderId="19">
      <alignment horizontal="right" vertical="center" shrinkToFit="1"/>
    </xf>
    <xf numFmtId="167" fontId="2" fillId="0" borderId="32">
      <alignment horizontal="right" vertical="center" shrinkToFit="1"/>
    </xf>
    <xf numFmtId="0" fontId="2" fillId="0" borderId="38">
      <alignment horizontal="left" wrapText="1"/>
    </xf>
    <xf numFmtId="4" fontId="2" fillId="0" borderId="19">
      <alignment horizontal="right" shrinkToFit="1"/>
    </xf>
    <xf numFmtId="4" fontId="2" fillId="0" borderId="32">
      <alignment horizontal="right" shrinkToFit="1"/>
    </xf>
    <xf numFmtId="0" fontId="2" fillId="0" borderId="24">
      <alignment horizontal="left" wrapText="1" indent="2"/>
    </xf>
    <xf numFmtId="0" fontId="12" fillId="0" borderId="32">
      <alignment wrapText="1"/>
    </xf>
    <xf numFmtId="0" fontId="12" fillId="0" borderId="32"/>
    <xf numFmtId="0" fontId="12" fillId="2" borderId="32">
      <alignment wrapText="1"/>
    </xf>
    <xf numFmtId="0" fontId="2" fillId="2" borderId="3">
      <alignment horizontal="left" wrapText="1"/>
    </xf>
    <xf numFmtId="49" fontId="2" fillId="0" borderId="32">
      <alignment horizontal="center" shrinkToFit="1"/>
    </xf>
    <xf numFmtId="49" fontId="2" fillId="0" borderId="19">
      <alignment horizontal="center" vertical="center" shrinkToFit="1"/>
    </xf>
    <xf numFmtId="0" fontId="6" fillId="0" borderId="17">
      <alignment horizontal="left"/>
    </xf>
    <xf numFmtId="0" fontId="6" fillId="0" borderId="36">
      <alignment horizontal="left" wrapText="1"/>
    </xf>
    <xf numFmtId="0" fontId="6" fillId="0" borderId="36">
      <alignment horizontal="left"/>
    </xf>
    <xf numFmtId="0" fontId="2" fillId="0" borderId="36"/>
    <xf numFmtId="49" fontId="6" fillId="0" borderId="36"/>
    <xf numFmtId="49" fontId="6" fillId="0" borderId="36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2" fillId="0" borderId="0"/>
    <xf numFmtId="49" fontId="6" fillId="0" borderId="0"/>
    <xf numFmtId="49" fontId="6" fillId="0" borderId="0"/>
    <xf numFmtId="0" fontId="2" fillId="0" borderId="0">
      <alignment horizontal="center" wrapText="1"/>
    </xf>
    <xf numFmtId="0" fontId="2" fillId="0" borderId="8">
      <alignment horizontal="center" wrapText="1"/>
    </xf>
    <xf numFmtId="0" fontId="13" fillId="0" borderId="0">
      <alignment horizontal="center"/>
    </xf>
    <xf numFmtId="0" fontId="13" fillId="0" borderId="17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1" fillId="0" borderId="0">
      <alignment horizontal="left"/>
    </xf>
    <xf numFmtId="49" fontId="6" fillId="0" borderId="0"/>
    <xf numFmtId="49" fontId="2" fillId="0" borderId="0">
      <alignment horizontal="left"/>
    </xf>
    <xf numFmtId="49" fontId="2" fillId="0" borderId="0">
      <alignment horizontal="center" wrapText="1"/>
    </xf>
    <xf numFmtId="0" fontId="2" fillId="0" borderId="0">
      <alignment horizontal="center"/>
    </xf>
    <xf numFmtId="0" fontId="13" fillId="0" borderId="17">
      <alignment horizontal="center"/>
    </xf>
    <xf numFmtId="0" fontId="10" fillId="0" borderId="0"/>
    <xf numFmtId="0" fontId="13" fillId="0" borderId="0">
      <alignment horizontal="center"/>
    </xf>
    <xf numFmtId="0" fontId="10" fillId="0" borderId="0"/>
    <xf numFmtId="0" fontId="13" fillId="0" borderId="0">
      <alignment horizontal="center"/>
    </xf>
    <xf numFmtId="0" fontId="2" fillId="0" borderId="0">
      <alignment horizontal="center" wrapText="1"/>
    </xf>
    <xf numFmtId="0" fontId="12" fillId="0" borderId="0"/>
    <xf numFmtId="0" fontId="10" fillId="0" borderId="8"/>
    <xf numFmtId="0" fontId="10" fillId="0" borderId="0"/>
    <xf numFmtId="0" fontId="6" fillId="0" borderId="8"/>
    <xf numFmtId="0" fontId="6" fillId="0" borderId="19">
      <alignment horizontal="left" wrapText="1"/>
    </xf>
    <xf numFmtId="0" fontId="6" fillId="0" borderId="17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4" fillId="3" borderId="0"/>
    <xf numFmtId="0" fontId="6" fillId="0" borderId="19">
      <alignment horizontal="left"/>
    </xf>
    <xf numFmtId="0" fontId="5" fillId="0" borderId="0"/>
    <xf numFmtId="0" fontId="10" fillId="0" borderId="8"/>
    <xf numFmtId="0" fontId="10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Fill="1"/>
    <xf numFmtId="0" fontId="17" fillId="0" borderId="0" xfId="0" applyFont="1"/>
    <xf numFmtId="164" fontId="1" fillId="0" borderId="0" xfId="0" applyNumberFormat="1" applyFont="1"/>
    <xf numFmtId="164" fontId="15" fillId="0" borderId="6" xfId="0" applyNumberFormat="1" applyFont="1" applyFill="1" applyBorder="1" applyAlignment="1">
      <alignment horizontal="right" vertical="center" wrapText="1"/>
    </xf>
    <xf numFmtId="164" fontId="18" fillId="0" borderId="6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15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top" wrapText="1"/>
    </xf>
    <xf numFmtId="164" fontId="15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left" vertical="top" wrapText="1"/>
    </xf>
    <xf numFmtId="37" fontId="18" fillId="0" borderId="1" xfId="0" applyNumberFormat="1" applyFont="1" applyBorder="1" applyAlignment="1">
      <alignment horizontal="center" vertical="top" wrapText="1"/>
    </xf>
    <xf numFmtId="164" fontId="18" fillId="0" borderId="1" xfId="0" applyNumberFormat="1" applyFont="1" applyFill="1" applyBorder="1" applyAlignment="1">
      <alignment horizontal="right" vertical="center" wrapText="1"/>
    </xf>
    <xf numFmtId="1" fontId="19" fillId="0" borderId="1" xfId="0" applyNumberFormat="1" applyFont="1" applyBorder="1" applyAlignment="1">
      <alignment horizontal="right" vertical="center" wrapText="1"/>
    </xf>
    <xf numFmtId="49" fontId="19" fillId="0" borderId="4" xfId="0" applyNumberFormat="1" applyFont="1" applyBorder="1" applyAlignment="1">
      <alignment horizontal="right" vertical="center" wrapText="1"/>
    </xf>
    <xf numFmtId="164" fontId="15" fillId="0" borderId="4" xfId="0" applyNumberFormat="1" applyFont="1" applyFill="1" applyBorder="1" applyAlignment="1">
      <alignment horizontal="right" vertical="center" wrapText="1"/>
    </xf>
    <xf numFmtId="0" fontId="15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0" fontId="19" fillId="0" borderId="1" xfId="0" applyFont="1" applyBorder="1" applyAlignment="1">
      <alignment horizontal="right" vertical="center" wrapText="1"/>
    </xf>
    <xf numFmtId="0" fontId="18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15" fillId="0" borderId="2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 wrapText="1"/>
    </xf>
    <xf numFmtId="164" fontId="15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right" vertical="center" wrapText="1"/>
    </xf>
    <xf numFmtId="0" fontId="16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left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168" fontId="17" fillId="0" borderId="1" xfId="0" applyNumberFormat="1" applyFont="1" applyFill="1" applyBorder="1" applyAlignment="1">
      <alignment horizontal="center" vertical="center" wrapText="1"/>
    </xf>
    <xf numFmtId="165" fontId="20" fillId="0" borderId="1" xfId="2" applyNumberFormat="1" applyFont="1" applyFill="1" applyBorder="1" applyAlignment="1" applyProtection="1">
      <alignment vertical="top" wrapText="1"/>
      <protection hidden="1"/>
    </xf>
    <xf numFmtId="165" fontId="20" fillId="0" borderId="5" xfId="2" applyNumberFormat="1" applyFont="1" applyFill="1" applyBorder="1" applyAlignment="1" applyProtection="1">
      <alignment vertical="top" wrapText="1"/>
      <protection hidden="1"/>
    </xf>
    <xf numFmtId="164" fontId="18" fillId="0" borderId="4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vertical="center" wrapText="1"/>
    </xf>
    <xf numFmtId="164" fontId="1" fillId="0" borderId="0" xfId="0" applyNumberFormat="1" applyFont="1"/>
    <xf numFmtId="164" fontId="1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vertical="center" wrapText="1"/>
    </xf>
    <xf numFmtId="0" fontId="19" fillId="0" borderId="1" xfId="0" applyFont="1" applyBorder="1" applyAlignment="1">
      <alignment vertical="top" wrapText="1"/>
    </xf>
    <xf numFmtId="0" fontId="19" fillId="0" borderId="4" xfId="0" applyFont="1" applyBorder="1" applyAlignment="1">
      <alignment vertical="top" wrapText="1"/>
    </xf>
    <xf numFmtId="0" fontId="17" fillId="0" borderId="0" xfId="0" applyFont="1" applyFill="1"/>
    <xf numFmtId="164" fontId="18" fillId="0" borderId="2" xfId="0" applyNumberFormat="1" applyFont="1" applyFill="1" applyBorder="1" applyAlignment="1">
      <alignment horizontal="right" vertical="center" wrapText="1"/>
    </xf>
    <xf numFmtId="0" fontId="18" fillId="0" borderId="4" xfId="0" applyFont="1" applyBorder="1" applyAlignment="1">
      <alignment horizontal="left" vertical="top" wrapText="1"/>
    </xf>
    <xf numFmtId="0" fontId="18" fillId="0" borderId="4" xfId="0" applyFont="1" applyBorder="1" applyAlignment="1">
      <alignment horizontal="right" vertical="center" wrapText="1"/>
    </xf>
    <xf numFmtId="164" fontId="18" fillId="0" borderId="4" xfId="0" applyNumberFormat="1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top" wrapText="1"/>
    </xf>
    <xf numFmtId="1" fontId="19" fillId="4" borderId="1" xfId="0" applyNumberFormat="1" applyFont="1" applyFill="1" applyBorder="1" applyAlignment="1">
      <alignment horizontal="right" vertical="center" wrapText="1"/>
    </xf>
    <xf numFmtId="164" fontId="18" fillId="4" borderId="1" xfId="0" applyNumberFormat="1" applyFont="1" applyFill="1" applyBorder="1" applyAlignment="1">
      <alignment horizontal="right" vertical="center" wrapText="1"/>
    </xf>
    <xf numFmtId="164" fontId="18" fillId="4" borderId="6" xfId="0" applyNumberFormat="1" applyFont="1" applyFill="1" applyBorder="1" applyAlignment="1">
      <alignment horizontal="right" vertical="center" wrapText="1"/>
    </xf>
    <xf numFmtId="0" fontId="15" fillId="4" borderId="1" xfId="0" applyFont="1" applyFill="1" applyBorder="1" applyAlignment="1">
      <alignment horizontal="left" vertical="top" wrapText="1"/>
    </xf>
    <xf numFmtId="37" fontId="15" fillId="4" borderId="1" xfId="0" applyNumberFormat="1" applyFont="1" applyFill="1" applyBorder="1" applyAlignment="1">
      <alignment horizontal="center" vertical="top" wrapText="1"/>
    </xf>
    <xf numFmtId="164" fontId="15" fillId="4" borderId="1" xfId="0" applyNumberFormat="1" applyFont="1" applyFill="1" applyBorder="1" applyAlignment="1">
      <alignment horizontal="right" vertical="center" wrapText="1"/>
    </xf>
    <xf numFmtId="164" fontId="15" fillId="4" borderId="6" xfId="0" applyNumberFormat="1" applyFont="1" applyFill="1" applyBorder="1" applyAlignment="1">
      <alignment horizontal="right" vertical="center" wrapText="1"/>
    </xf>
    <xf numFmtId="49" fontId="19" fillId="4" borderId="1" xfId="0" applyNumberFormat="1" applyFont="1" applyFill="1" applyBorder="1" applyAlignment="1">
      <alignment horizontal="right" vertical="center" wrapText="1"/>
    </xf>
    <xf numFmtId="0" fontId="15" fillId="4" borderId="4" xfId="0" applyFont="1" applyFill="1" applyBorder="1" applyAlignment="1">
      <alignment horizontal="left" vertical="top" wrapText="1"/>
    </xf>
    <xf numFmtId="0" fontId="18" fillId="4" borderId="4" xfId="0" applyFont="1" applyFill="1" applyBorder="1" applyAlignment="1">
      <alignment horizontal="right" vertical="center" wrapText="1"/>
    </xf>
    <xf numFmtId="164" fontId="15" fillId="4" borderId="4" xfId="0" applyNumberFormat="1" applyFont="1" applyFill="1" applyBorder="1" applyAlignment="1">
      <alignment horizontal="right" vertical="center" wrapText="1"/>
    </xf>
    <xf numFmtId="0" fontId="18" fillId="4" borderId="1" xfId="0" applyFont="1" applyFill="1" applyBorder="1" applyAlignment="1">
      <alignment horizontal="left" vertical="top" wrapText="1"/>
    </xf>
    <xf numFmtId="0" fontId="18" fillId="4" borderId="1" xfId="0" applyFont="1" applyFill="1" applyBorder="1" applyAlignment="1">
      <alignment horizontal="right" vertical="center" wrapText="1"/>
    </xf>
    <xf numFmtId="164" fontId="18" fillId="4" borderId="4" xfId="0" applyNumberFormat="1" applyFont="1" applyFill="1" applyBorder="1" applyAlignment="1">
      <alignment horizontal="right" vertical="center" wrapText="1"/>
    </xf>
    <xf numFmtId="0" fontId="18" fillId="4" borderId="2" xfId="0" applyFont="1" applyFill="1" applyBorder="1" applyAlignment="1">
      <alignment horizontal="left" vertical="top" wrapText="1"/>
    </xf>
    <xf numFmtId="0" fontId="18" fillId="4" borderId="2" xfId="0" applyFont="1" applyFill="1" applyBorder="1" applyAlignment="1">
      <alignment horizontal="right" vertical="center" wrapText="1"/>
    </xf>
    <xf numFmtId="164" fontId="18" fillId="4" borderId="2" xfId="0" applyNumberFormat="1" applyFont="1" applyFill="1" applyBorder="1" applyAlignment="1">
      <alignment horizontal="right" vertic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</cellXfs>
  <cellStyles count="156">
    <cellStyle name="br" xfId="143"/>
    <cellStyle name="br 2" xfId="153"/>
    <cellStyle name="col" xfId="142"/>
    <cellStyle name="col 2" xfId="152"/>
    <cellStyle name="st140" xfId="139"/>
    <cellStyle name="style0" xfId="144"/>
    <cellStyle name="style0 2" xfId="154"/>
    <cellStyle name="td" xfId="145"/>
    <cellStyle name="td 2" xfId="155"/>
    <cellStyle name="tr" xfId="141"/>
    <cellStyle name="tr 2" xfId="151"/>
    <cellStyle name="xl100" xfId="80"/>
    <cellStyle name="xl101" xfId="84"/>
    <cellStyle name="xl102" xfId="89"/>
    <cellStyle name="xl103" xfId="92"/>
    <cellStyle name="xl104" xfId="81"/>
    <cellStyle name="xl105" xfId="85"/>
    <cellStyle name="xl106" xfId="90"/>
    <cellStyle name="xl107" xfId="93"/>
    <cellStyle name="xl108" xfId="86"/>
    <cellStyle name="xl109" xfId="94"/>
    <cellStyle name="xl110" xfId="97"/>
    <cellStyle name="xl111" xfId="82"/>
    <cellStyle name="xl112" xfId="87"/>
    <cellStyle name="xl113" xfId="88"/>
    <cellStyle name="xl114" xfId="95"/>
    <cellStyle name="xl115" xfId="98"/>
    <cellStyle name="xl116" xfId="100"/>
    <cellStyle name="xl117" xfId="101"/>
    <cellStyle name="xl118" xfId="102"/>
    <cellStyle name="xl119" xfId="103"/>
    <cellStyle name="xl120" xfId="104"/>
    <cellStyle name="xl121" xfId="105"/>
    <cellStyle name="xl122" xfId="106"/>
    <cellStyle name="xl123" xfId="112"/>
    <cellStyle name="xl124" xfId="120"/>
    <cellStyle name="xl125" xfId="122"/>
    <cellStyle name="xl126" xfId="126"/>
    <cellStyle name="xl127" xfId="135"/>
    <cellStyle name="xl128" xfId="138"/>
    <cellStyle name="xl129" xfId="140"/>
    <cellStyle name="xl130" xfId="107"/>
    <cellStyle name="xl131" xfId="113"/>
    <cellStyle name="xl132" xfId="118"/>
    <cellStyle name="xl133" xfId="121"/>
    <cellStyle name="xl134" xfId="123"/>
    <cellStyle name="xl135" xfId="127"/>
    <cellStyle name="xl136" xfId="119"/>
    <cellStyle name="xl137" xfId="129"/>
    <cellStyle name="xl138" xfId="131"/>
    <cellStyle name="xl139" xfId="133"/>
    <cellStyle name="xl140" xfId="134"/>
    <cellStyle name="xl141" xfId="136"/>
    <cellStyle name="xl141 2" xfId="149"/>
    <cellStyle name="xl142" xfId="108"/>
    <cellStyle name="xl143" xfId="114"/>
    <cellStyle name="xl144" xfId="124"/>
    <cellStyle name="xl145" xfId="130"/>
    <cellStyle name="xl146" xfId="132"/>
    <cellStyle name="xl147" xfId="109"/>
    <cellStyle name="xl148" xfId="115"/>
    <cellStyle name="xl149" xfId="125"/>
    <cellStyle name="xl150" xfId="110"/>
    <cellStyle name="xl151" xfId="116"/>
    <cellStyle name="xl152" xfId="111"/>
    <cellStyle name="xl153" xfId="117"/>
    <cellStyle name="xl154" xfId="128"/>
    <cellStyle name="xl155" xfId="147"/>
    <cellStyle name="xl21" xfId="146"/>
    <cellStyle name="xl22" xfId="7"/>
    <cellStyle name="xl23" xfId="11"/>
    <cellStyle name="xl24" xfId="16"/>
    <cellStyle name="xl25" xfId="22"/>
    <cellStyle name="xl26" xfId="35"/>
    <cellStyle name="xl27" xfId="39"/>
    <cellStyle name="xl28" xfId="42"/>
    <cellStyle name="xl29" xfId="46"/>
    <cellStyle name="xl30" xfId="50"/>
    <cellStyle name="xl31" xfId="20"/>
    <cellStyle name="xl32" xfId="137"/>
    <cellStyle name="xl32 2" xfId="150"/>
    <cellStyle name="xl33" xfId="30"/>
    <cellStyle name="xl34" xfId="40"/>
    <cellStyle name="xl35" xfId="43"/>
    <cellStyle name="xl36" xfId="47"/>
    <cellStyle name="xl37" xfId="51"/>
    <cellStyle name="xl38" xfId="12"/>
    <cellStyle name="xl39" xfId="44"/>
    <cellStyle name="xl40" xfId="48"/>
    <cellStyle name="xl41" xfId="52"/>
    <cellStyle name="xl42" xfId="23"/>
    <cellStyle name="xl43" xfId="26"/>
    <cellStyle name="xl44" xfId="28"/>
    <cellStyle name="xl45" xfId="31"/>
    <cellStyle name="xl46" xfId="36"/>
    <cellStyle name="xl47" xfId="41"/>
    <cellStyle name="xl48" xfId="45"/>
    <cellStyle name="xl49" xfId="49"/>
    <cellStyle name="xl50" xfId="53"/>
    <cellStyle name="xl51" xfId="8"/>
    <cellStyle name="xl52" xfId="13"/>
    <cellStyle name="xl53" xfId="17"/>
    <cellStyle name="xl54" xfId="24"/>
    <cellStyle name="xl55" xfId="29"/>
    <cellStyle name="xl56" xfId="32"/>
    <cellStyle name="xl57" xfId="9"/>
    <cellStyle name="xl58" xfId="14"/>
    <cellStyle name="xl59" xfId="18"/>
    <cellStyle name="xl60" xfId="21"/>
    <cellStyle name="xl61" xfId="25"/>
    <cellStyle name="xl62" xfId="27"/>
    <cellStyle name="xl63" xfId="33"/>
    <cellStyle name="xl64" xfId="34"/>
    <cellStyle name="xl65" xfId="10"/>
    <cellStyle name="xl66" xfId="15"/>
    <cellStyle name="xl67" xfId="19"/>
    <cellStyle name="xl68" xfId="37"/>
    <cellStyle name="xl69" xfId="38"/>
    <cellStyle name="xl70" xfId="65"/>
    <cellStyle name="xl71" xfId="1"/>
    <cellStyle name="xl71 2" xfId="71"/>
    <cellStyle name="xl72" xfId="77"/>
    <cellStyle name="xl73" xfId="59"/>
    <cellStyle name="xl74" xfId="62"/>
    <cellStyle name="xl75" xfId="66"/>
    <cellStyle name="xl76" xfId="72"/>
    <cellStyle name="xl77" xfId="78"/>
    <cellStyle name="xl78" xfId="56"/>
    <cellStyle name="xl79" xfId="67"/>
    <cellStyle name="xl80" xfId="73"/>
    <cellStyle name="xl81" xfId="57"/>
    <cellStyle name="xl82" xfId="63"/>
    <cellStyle name="xl83" xfId="68"/>
    <cellStyle name="xl84" xfId="74"/>
    <cellStyle name="xl85" xfId="54"/>
    <cellStyle name="xl86" xfId="60"/>
    <cellStyle name="xl87" xfId="64"/>
    <cellStyle name="xl88" xfId="69"/>
    <cellStyle name="xl89" xfId="75"/>
    <cellStyle name="xl90" xfId="55"/>
    <cellStyle name="xl91" xfId="58"/>
    <cellStyle name="xl92" xfId="61"/>
    <cellStyle name="xl93" xfId="70"/>
    <cellStyle name="xl94" xfId="76"/>
    <cellStyle name="xl95" xfId="79"/>
    <cellStyle name="xl96" xfId="83"/>
    <cellStyle name="xl97" xfId="91"/>
    <cellStyle name="xl98" xfId="96"/>
    <cellStyle name="xl99" xfId="99"/>
    <cellStyle name="Обычный" xfId="0" builtinId="0"/>
    <cellStyle name="Обычный 2" xfId="2"/>
    <cellStyle name="Обычный 2 2" xfId="4"/>
    <cellStyle name="Обычный 2 3" xfId="5"/>
    <cellStyle name="Обычный 2 4" xfId="148"/>
    <cellStyle name="Обычный 2 5" xfId="3"/>
    <cellStyle name="Обычный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2"/>
  <sheetViews>
    <sheetView topLeftCell="B1" workbookViewId="0">
      <selection activeCell="I43" sqref="I43"/>
    </sheetView>
  </sheetViews>
  <sheetFormatPr defaultRowHeight="15"/>
  <cols>
    <col min="1" max="1" width="32.28515625" style="1" customWidth="1"/>
    <col min="2" max="2" width="23.28515625" style="1" customWidth="1"/>
    <col min="3" max="3" width="11.7109375" style="1" customWidth="1"/>
    <col min="4" max="4" width="17.7109375" style="1" customWidth="1"/>
    <col min="5" max="5" width="11.5703125" style="1" customWidth="1"/>
    <col min="6" max="6" width="12" style="1" customWidth="1"/>
    <col min="7" max="7" width="12.7109375" style="1" customWidth="1"/>
    <col min="8" max="16384" width="9.140625" style="1"/>
  </cols>
  <sheetData>
    <row r="1" spans="1:8" ht="58.5" customHeight="1">
      <c r="A1" s="72" t="s">
        <v>95</v>
      </c>
      <c r="B1" s="71"/>
      <c r="C1" s="71"/>
      <c r="D1" s="71"/>
      <c r="E1" s="71"/>
      <c r="F1" s="71"/>
      <c r="G1" s="71"/>
    </row>
    <row r="2" spans="1:8">
      <c r="A2" s="9"/>
      <c r="B2" s="9"/>
      <c r="C2" s="9"/>
      <c r="D2" s="9"/>
      <c r="E2" s="9"/>
      <c r="F2" s="9"/>
      <c r="G2" s="10" t="s">
        <v>38</v>
      </c>
    </row>
    <row r="3" spans="1:8" ht="69" customHeight="1">
      <c r="A3" s="11" t="s">
        <v>0</v>
      </c>
      <c r="B3" s="11" t="s">
        <v>1</v>
      </c>
      <c r="C3" s="8" t="s">
        <v>96</v>
      </c>
      <c r="D3" s="8" t="s">
        <v>97</v>
      </c>
      <c r="E3" s="8" t="s">
        <v>98</v>
      </c>
      <c r="F3" s="11" t="s">
        <v>88</v>
      </c>
      <c r="G3" s="11" t="s">
        <v>87</v>
      </c>
    </row>
    <row r="4" spans="1:8" ht="15.75" customHeight="1">
      <c r="A4" s="57" t="s">
        <v>2</v>
      </c>
      <c r="B4" s="58"/>
      <c r="C4" s="59">
        <f>C6+C16</f>
        <v>4624.2</v>
      </c>
      <c r="D4" s="59">
        <f>D6+D16</f>
        <v>7387.1</v>
      </c>
      <c r="E4" s="59">
        <f>E6+E16</f>
        <v>2326.3999999999996</v>
      </c>
      <c r="F4" s="60">
        <f>E4/D4*100</f>
        <v>31.492737339416006</v>
      </c>
      <c r="G4" s="59">
        <f t="shared" ref="G4:G24" si="0">E4/C4*100</f>
        <v>50.309242679814879</v>
      </c>
    </row>
    <row r="5" spans="1:8" ht="15" customHeight="1">
      <c r="A5" s="14" t="s">
        <v>3</v>
      </c>
      <c r="B5" s="15"/>
      <c r="C5" s="16"/>
      <c r="D5" s="16"/>
      <c r="E5" s="16"/>
      <c r="F5" s="5"/>
      <c r="G5" s="16"/>
    </row>
    <row r="6" spans="1:8" ht="14.25" customHeight="1">
      <c r="A6" s="53" t="s">
        <v>40</v>
      </c>
      <c r="B6" s="54">
        <v>1E+16</v>
      </c>
      <c r="C6" s="55">
        <f>C7+C9+C10+C11</f>
        <v>1265</v>
      </c>
      <c r="D6" s="55">
        <f>D7+_GoBack+D10+D11</f>
        <v>2807.8</v>
      </c>
      <c r="E6" s="55">
        <f>E7+E9+E10+E11</f>
        <v>1399.6</v>
      </c>
      <c r="F6" s="56">
        <f t="shared" ref="F6:F24" si="1">E6/D6*100</f>
        <v>49.846855189116027</v>
      </c>
      <c r="G6" s="55">
        <f t="shared" si="0"/>
        <v>110.64031620553358</v>
      </c>
    </row>
    <row r="7" spans="1:8" ht="16.5" customHeight="1">
      <c r="A7" s="53" t="s">
        <v>41</v>
      </c>
      <c r="B7" s="54">
        <v>1.01E+16</v>
      </c>
      <c r="C7" s="55">
        <f>C8</f>
        <v>152.19999999999999</v>
      </c>
      <c r="D7" s="55">
        <f>D8</f>
        <v>323.8</v>
      </c>
      <c r="E7" s="55">
        <f>E8</f>
        <v>222</v>
      </c>
      <c r="F7" s="56">
        <f t="shared" si="1"/>
        <v>68.560840024706607</v>
      </c>
      <c r="G7" s="55">
        <f t="shared" si="0"/>
        <v>145.86070959264129</v>
      </c>
      <c r="H7" s="43"/>
    </row>
    <row r="8" spans="1:8" ht="15.75" customHeight="1">
      <c r="A8" s="46" t="s">
        <v>42</v>
      </c>
      <c r="B8" s="32" t="s">
        <v>43</v>
      </c>
      <c r="C8" s="16">
        <v>152.19999999999999</v>
      </c>
      <c r="D8" s="16">
        <v>323.8</v>
      </c>
      <c r="E8" s="16">
        <v>222</v>
      </c>
      <c r="F8" s="6">
        <f t="shared" si="1"/>
        <v>68.560840024706607</v>
      </c>
      <c r="G8" s="16">
        <f t="shared" si="0"/>
        <v>145.86070959264129</v>
      </c>
      <c r="H8" s="43"/>
    </row>
    <row r="9" spans="1:8" ht="38.25">
      <c r="A9" s="53" t="s">
        <v>74</v>
      </c>
      <c r="B9" s="61" t="s">
        <v>75</v>
      </c>
      <c r="C9" s="55">
        <v>414.4</v>
      </c>
      <c r="D9" s="55">
        <v>899.9</v>
      </c>
      <c r="E9" s="55">
        <v>386.4</v>
      </c>
      <c r="F9" s="56">
        <f t="shared" si="1"/>
        <v>42.938104233803756</v>
      </c>
      <c r="G9" s="55">
        <f t="shared" si="0"/>
        <v>93.243243243243242</v>
      </c>
      <c r="H9" s="43"/>
    </row>
    <row r="10" spans="1:8" ht="15" customHeight="1">
      <c r="A10" s="53" t="s">
        <v>44</v>
      </c>
      <c r="B10" s="61" t="s">
        <v>70</v>
      </c>
      <c r="C10" s="55">
        <v>67.3</v>
      </c>
      <c r="D10" s="55">
        <v>103</v>
      </c>
      <c r="E10" s="55">
        <v>107.4</v>
      </c>
      <c r="F10" s="56">
        <f t="shared" si="1"/>
        <v>104.27184466019419</v>
      </c>
      <c r="G10" s="55">
        <f t="shared" si="0"/>
        <v>159.58395245170877</v>
      </c>
      <c r="H10" s="43"/>
    </row>
    <row r="11" spans="1:8">
      <c r="A11" s="53" t="s">
        <v>45</v>
      </c>
      <c r="B11" s="54">
        <v>1.06E+16</v>
      </c>
      <c r="C11" s="55">
        <f>C12+C13</f>
        <v>631.1</v>
      </c>
      <c r="D11" s="55">
        <f>D12+D13</f>
        <v>1481.1</v>
      </c>
      <c r="E11" s="55">
        <f>E12+E13</f>
        <v>683.8</v>
      </c>
      <c r="F11" s="56">
        <f t="shared" si="1"/>
        <v>46.168388360002702</v>
      </c>
      <c r="G11" s="55">
        <f t="shared" si="0"/>
        <v>108.35049912850576</v>
      </c>
      <c r="H11" s="43"/>
    </row>
    <row r="12" spans="1:8">
      <c r="A12" s="46" t="s">
        <v>46</v>
      </c>
      <c r="B12" s="32" t="s">
        <v>47</v>
      </c>
      <c r="C12" s="16">
        <v>152.30000000000001</v>
      </c>
      <c r="D12" s="16">
        <v>371</v>
      </c>
      <c r="E12" s="16">
        <v>234.1</v>
      </c>
      <c r="F12" s="6">
        <f t="shared" si="1"/>
        <v>63.099730458221025</v>
      </c>
      <c r="G12" s="16">
        <f t="shared" si="0"/>
        <v>153.70978332239</v>
      </c>
      <c r="H12" s="43"/>
    </row>
    <row r="13" spans="1:8" ht="15.75" customHeight="1">
      <c r="A13" s="46" t="s">
        <v>48</v>
      </c>
      <c r="B13" s="32" t="s">
        <v>49</v>
      </c>
      <c r="C13" s="16">
        <v>478.8</v>
      </c>
      <c r="D13" s="16">
        <v>1110.0999999999999</v>
      </c>
      <c r="E13" s="16">
        <v>449.7</v>
      </c>
      <c r="F13" s="6">
        <f t="shared" si="1"/>
        <v>40.509863976218362</v>
      </c>
      <c r="G13" s="16">
        <f t="shared" si="0"/>
        <v>93.922305764411021</v>
      </c>
      <c r="H13" s="43"/>
    </row>
    <row r="14" spans="1:8" ht="16.5" hidden="1" customHeight="1">
      <c r="A14" s="46" t="s">
        <v>50</v>
      </c>
      <c r="B14" s="17">
        <v>1.08E+16</v>
      </c>
      <c r="C14" s="16">
        <v>0</v>
      </c>
      <c r="D14" s="16">
        <v>0</v>
      </c>
      <c r="E14" s="16">
        <v>0</v>
      </c>
      <c r="F14" s="6" t="e">
        <f t="shared" si="1"/>
        <v>#DIV/0!</v>
      </c>
      <c r="G14" s="16" t="e">
        <f t="shared" si="0"/>
        <v>#DIV/0!</v>
      </c>
      <c r="H14" s="43"/>
    </row>
    <row r="15" spans="1:8" ht="15" hidden="1" customHeight="1">
      <c r="A15" s="46" t="s">
        <v>51</v>
      </c>
      <c r="B15" s="17">
        <v>1.16E+16</v>
      </c>
      <c r="C15" s="16">
        <v>0</v>
      </c>
      <c r="D15" s="16">
        <v>0</v>
      </c>
      <c r="E15" s="16">
        <v>0</v>
      </c>
      <c r="F15" s="6" t="e">
        <f t="shared" si="1"/>
        <v>#DIV/0!</v>
      </c>
      <c r="G15" s="16" t="e">
        <f t="shared" si="0"/>
        <v>#DIV/0!</v>
      </c>
      <c r="H15" s="43"/>
    </row>
    <row r="16" spans="1:8" ht="39.75" customHeight="1">
      <c r="A16" s="53" t="s">
        <v>52</v>
      </c>
      <c r="B16" s="61" t="s">
        <v>53</v>
      </c>
      <c r="C16" s="55">
        <f>C17+C20+C21+C23</f>
        <v>3359.2</v>
      </c>
      <c r="D16" s="55">
        <f>D17+D20+D21+D23</f>
        <v>4579.3</v>
      </c>
      <c r="E16" s="55">
        <f>E17+E20+E21+E23</f>
        <v>926.8</v>
      </c>
      <c r="F16" s="56">
        <f t="shared" si="1"/>
        <v>20.238901142095951</v>
      </c>
      <c r="G16" s="55">
        <f t="shared" si="0"/>
        <v>27.589902357704215</v>
      </c>
      <c r="H16" s="43"/>
    </row>
    <row r="17" spans="1:8" ht="51.75" customHeight="1">
      <c r="A17" s="53" t="s">
        <v>54</v>
      </c>
      <c r="B17" s="61" t="s">
        <v>55</v>
      </c>
      <c r="C17" s="55">
        <f>C18+C19</f>
        <v>184.1</v>
      </c>
      <c r="D17" s="55">
        <f>D18+D19</f>
        <v>905.8</v>
      </c>
      <c r="E17" s="55">
        <f>E18+E19</f>
        <v>719.6</v>
      </c>
      <c r="F17" s="56">
        <f t="shared" si="1"/>
        <v>79.44358578052551</v>
      </c>
      <c r="G17" s="55" t="s">
        <v>105</v>
      </c>
      <c r="H17" s="43"/>
    </row>
    <row r="18" spans="1:8" ht="66.75" customHeight="1">
      <c r="A18" s="46" t="s">
        <v>82</v>
      </c>
      <c r="B18" s="32" t="s">
        <v>73</v>
      </c>
      <c r="C18" s="16">
        <v>26.7</v>
      </c>
      <c r="D18" s="16">
        <v>56</v>
      </c>
      <c r="E18" s="16">
        <v>28</v>
      </c>
      <c r="F18" s="6">
        <f t="shared" si="1"/>
        <v>50</v>
      </c>
      <c r="G18" s="16">
        <f t="shared" si="0"/>
        <v>104.86891385767791</v>
      </c>
      <c r="H18" s="43"/>
    </row>
    <row r="19" spans="1:8" s="7" customFormat="1" ht="81" customHeight="1">
      <c r="A19" s="46" t="s">
        <v>83</v>
      </c>
      <c r="B19" s="32" t="s">
        <v>84</v>
      </c>
      <c r="C19" s="16">
        <v>157.4</v>
      </c>
      <c r="D19" s="16">
        <v>849.8</v>
      </c>
      <c r="E19" s="16">
        <v>691.6</v>
      </c>
      <c r="F19" s="6">
        <f t="shared" si="1"/>
        <v>81.383855024711707</v>
      </c>
      <c r="G19" s="16" t="s">
        <v>106</v>
      </c>
      <c r="H19" s="43"/>
    </row>
    <row r="20" spans="1:8" ht="43.5" customHeight="1">
      <c r="A20" s="53" t="s">
        <v>85</v>
      </c>
      <c r="B20" s="61" t="s">
        <v>76</v>
      </c>
      <c r="C20" s="55">
        <v>2529</v>
      </c>
      <c r="D20" s="55">
        <v>2951</v>
      </c>
      <c r="E20" s="55">
        <v>0</v>
      </c>
      <c r="F20" s="56">
        <f t="shared" si="1"/>
        <v>0</v>
      </c>
      <c r="G20" s="55">
        <v>0</v>
      </c>
      <c r="H20" s="43"/>
    </row>
    <row r="21" spans="1:8" ht="52.5" customHeight="1">
      <c r="A21" s="53" t="s">
        <v>56</v>
      </c>
      <c r="B21" s="61" t="s">
        <v>57</v>
      </c>
      <c r="C21" s="55">
        <f>C22</f>
        <v>63</v>
      </c>
      <c r="D21" s="55">
        <f>D22</f>
        <v>164.6</v>
      </c>
      <c r="E21" s="55">
        <f>E22</f>
        <v>68</v>
      </c>
      <c r="F21" s="56">
        <f t="shared" si="1"/>
        <v>41.312272174969621</v>
      </c>
      <c r="G21" s="55">
        <f t="shared" si="0"/>
        <v>107.93650793650794</v>
      </c>
      <c r="H21" s="43"/>
    </row>
    <row r="22" spans="1:8" ht="55.5" customHeight="1">
      <c r="A22" s="46" t="s">
        <v>58</v>
      </c>
      <c r="B22" s="32" t="s">
        <v>59</v>
      </c>
      <c r="C22" s="16">
        <v>63</v>
      </c>
      <c r="D22" s="16">
        <v>164.6</v>
      </c>
      <c r="E22" s="16">
        <v>68</v>
      </c>
      <c r="F22" s="6">
        <f t="shared" si="1"/>
        <v>41.312272174969621</v>
      </c>
      <c r="G22" s="16">
        <f t="shared" si="0"/>
        <v>107.93650793650794</v>
      </c>
      <c r="H22" s="43"/>
    </row>
    <row r="23" spans="1:8" ht="16.5" customHeight="1">
      <c r="A23" s="53" t="s">
        <v>60</v>
      </c>
      <c r="B23" s="61" t="s">
        <v>61</v>
      </c>
      <c r="C23" s="55">
        <f>C24</f>
        <v>583.1</v>
      </c>
      <c r="D23" s="55">
        <f>D24</f>
        <v>557.9</v>
      </c>
      <c r="E23" s="55">
        <f>E24</f>
        <v>139.19999999999999</v>
      </c>
      <c r="F23" s="56">
        <f t="shared" si="1"/>
        <v>24.950708012188564</v>
      </c>
      <c r="G23" s="55">
        <f t="shared" si="0"/>
        <v>23.872406105299259</v>
      </c>
      <c r="H23" s="43"/>
    </row>
    <row r="24" spans="1:8" ht="32.25" customHeight="1">
      <c r="A24" s="46" t="s">
        <v>62</v>
      </c>
      <c r="B24" s="32" t="s">
        <v>63</v>
      </c>
      <c r="C24" s="16">
        <v>583.1</v>
      </c>
      <c r="D24" s="16">
        <v>557.9</v>
      </c>
      <c r="E24" s="16">
        <v>139.19999999999999</v>
      </c>
      <c r="F24" s="6">
        <f t="shared" si="1"/>
        <v>24.950708012188564</v>
      </c>
      <c r="G24" s="16">
        <f t="shared" si="0"/>
        <v>23.872406105299259</v>
      </c>
      <c r="H24" s="43"/>
    </row>
    <row r="25" spans="1:8" ht="39" hidden="1" customHeight="1">
      <c r="A25" s="47" t="s">
        <v>77</v>
      </c>
      <c r="B25" s="18" t="s">
        <v>78</v>
      </c>
      <c r="C25" s="40"/>
      <c r="D25" s="40"/>
      <c r="E25" s="40"/>
      <c r="F25" s="44"/>
      <c r="G25" s="16"/>
    </row>
    <row r="26" spans="1:8" ht="39" hidden="1" customHeight="1">
      <c r="A26" s="47" t="s">
        <v>79</v>
      </c>
      <c r="B26" s="18" t="s">
        <v>80</v>
      </c>
      <c r="C26" s="40"/>
      <c r="D26" s="40"/>
      <c r="E26" s="40"/>
      <c r="F26" s="44"/>
      <c r="G26" s="16"/>
    </row>
    <row r="27" spans="1:8" ht="21.75" customHeight="1">
      <c r="A27" s="62" t="s">
        <v>4</v>
      </c>
      <c r="B27" s="63"/>
      <c r="C27" s="64">
        <f>C29+C33+C35+C38+C42</f>
        <v>4648</v>
      </c>
      <c r="D27" s="64">
        <f>D29+D33+D35+D38+D42+D40</f>
        <v>7535.4</v>
      </c>
      <c r="E27" s="64">
        <f>E29+E33+E35+E38+E42+E40</f>
        <v>2055.3999999999996</v>
      </c>
      <c r="F27" s="64">
        <f t="shared" ref="F27:F43" si="2">E27/D27*100</f>
        <v>27.2765878387345</v>
      </c>
      <c r="G27" s="59">
        <f t="shared" ref="G27:G43" si="3">E27/C27*100</f>
        <v>44.221170395869187</v>
      </c>
    </row>
    <row r="28" spans="1:8">
      <c r="A28" s="14" t="s">
        <v>3</v>
      </c>
      <c r="B28" s="20"/>
      <c r="C28" s="13"/>
      <c r="D28" s="13"/>
      <c r="E28" s="13"/>
      <c r="F28" s="19"/>
      <c r="G28" s="13"/>
    </row>
    <row r="29" spans="1:8">
      <c r="A29" s="65" t="s">
        <v>5</v>
      </c>
      <c r="B29" s="66" t="s">
        <v>6</v>
      </c>
      <c r="C29" s="55">
        <f t="shared" ref="C29" si="4">C30+C31+C32</f>
        <v>1037.8</v>
      </c>
      <c r="D29" s="55">
        <f t="shared" ref="D29:E29" si="5">D30+D31+D32</f>
        <v>2623.8</v>
      </c>
      <c r="E29" s="55">
        <f t="shared" si="5"/>
        <v>1209.5</v>
      </c>
      <c r="F29" s="67">
        <f t="shared" si="2"/>
        <v>46.097263510938333</v>
      </c>
      <c r="G29" s="55">
        <f t="shared" si="3"/>
        <v>116.54461360570438</v>
      </c>
    </row>
    <row r="30" spans="1:8" ht="57" customHeight="1">
      <c r="A30" s="14" t="s">
        <v>7</v>
      </c>
      <c r="B30" s="22" t="s">
        <v>8</v>
      </c>
      <c r="C30" s="16">
        <v>1035.5999999999999</v>
      </c>
      <c r="D30" s="41">
        <v>2613.8000000000002</v>
      </c>
      <c r="E30" s="16">
        <v>1206.7</v>
      </c>
      <c r="F30" s="40">
        <f t="shared" si="2"/>
        <v>46.166500879944905</v>
      </c>
      <c r="G30" s="16">
        <f t="shared" si="3"/>
        <v>116.52182309772114</v>
      </c>
    </row>
    <row r="31" spans="1:8" ht="15.75" customHeight="1">
      <c r="A31" s="14" t="s">
        <v>67</v>
      </c>
      <c r="B31" s="22" t="s">
        <v>68</v>
      </c>
      <c r="C31" s="16">
        <v>0</v>
      </c>
      <c r="D31" s="41">
        <v>5</v>
      </c>
      <c r="E31" s="16">
        <v>0</v>
      </c>
      <c r="F31" s="40">
        <f t="shared" si="2"/>
        <v>0</v>
      </c>
      <c r="G31" s="16">
        <v>0</v>
      </c>
    </row>
    <row r="32" spans="1:8" ht="24.75" customHeight="1">
      <c r="A32" s="14" t="s">
        <v>9</v>
      </c>
      <c r="B32" s="21" t="s">
        <v>10</v>
      </c>
      <c r="C32" s="16">
        <v>2.2000000000000002</v>
      </c>
      <c r="D32" s="16">
        <v>5</v>
      </c>
      <c r="E32" s="16">
        <v>2.8</v>
      </c>
      <c r="F32" s="40">
        <f t="shared" si="2"/>
        <v>55.999999999999993</v>
      </c>
      <c r="G32" s="16">
        <f t="shared" si="3"/>
        <v>127.27272727272725</v>
      </c>
    </row>
    <row r="33" spans="1:7">
      <c r="A33" s="65" t="s">
        <v>11</v>
      </c>
      <c r="B33" s="66" t="s">
        <v>12</v>
      </c>
      <c r="C33" s="55">
        <f t="shared" ref="C33:E33" si="6">C34</f>
        <v>63</v>
      </c>
      <c r="D33" s="55">
        <f t="shared" si="6"/>
        <v>164.6</v>
      </c>
      <c r="E33" s="55">
        <f t="shared" si="6"/>
        <v>68</v>
      </c>
      <c r="F33" s="67">
        <f t="shared" si="2"/>
        <v>41.312272174969621</v>
      </c>
      <c r="G33" s="55">
        <f t="shared" si="3"/>
        <v>107.93650793650794</v>
      </c>
    </row>
    <row r="34" spans="1:7" ht="25.5">
      <c r="A34" s="14" t="s">
        <v>13</v>
      </c>
      <c r="B34" s="21" t="s">
        <v>14</v>
      </c>
      <c r="C34" s="16">
        <v>63</v>
      </c>
      <c r="D34" s="16">
        <v>164.6</v>
      </c>
      <c r="E34" s="16">
        <v>68</v>
      </c>
      <c r="F34" s="40">
        <f t="shared" si="2"/>
        <v>41.312272174969621</v>
      </c>
      <c r="G34" s="16">
        <f t="shared" si="3"/>
        <v>107.93650793650794</v>
      </c>
    </row>
    <row r="35" spans="1:7">
      <c r="A35" s="65" t="s">
        <v>15</v>
      </c>
      <c r="B35" s="66" t="s">
        <v>16</v>
      </c>
      <c r="C35" s="55">
        <f>C36+C37</f>
        <v>2694</v>
      </c>
      <c r="D35" s="55">
        <f t="shared" ref="D35:E35" si="7">D36+D37</f>
        <v>3461.1</v>
      </c>
      <c r="E35" s="55">
        <f t="shared" si="7"/>
        <v>130</v>
      </c>
      <c r="F35" s="67">
        <f t="shared" si="2"/>
        <v>3.7560313195226951</v>
      </c>
      <c r="G35" s="55">
        <f t="shared" si="3"/>
        <v>4.825538233110616</v>
      </c>
    </row>
    <row r="36" spans="1:7" ht="25.5">
      <c r="A36" s="14" t="s">
        <v>17</v>
      </c>
      <c r="B36" s="21" t="s">
        <v>18</v>
      </c>
      <c r="C36" s="16">
        <v>2689</v>
      </c>
      <c r="D36" s="16">
        <v>3461.1</v>
      </c>
      <c r="E36" s="16">
        <v>130</v>
      </c>
      <c r="F36" s="40">
        <f t="shared" si="2"/>
        <v>3.7560313195226951</v>
      </c>
      <c r="G36" s="16">
        <f t="shared" si="3"/>
        <v>4.8345109706210492</v>
      </c>
    </row>
    <row r="37" spans="1:7" s="7" customFormat="1" ht="25.5">
      <c r="A37" s="14" t="s">
        <v>99</v>
      </c>
      <c r="B37" s="21" t="s">
        <v>100</v>
      </c>
      <c r="C37" s="16">
        <v>5</v>
      </c>
      <c r="D37" s="16">
        <v>0</v>
      </c>
      <c r="E37" s="16">
        <v>0</v>
      </c>
      <c r="F37" s="40">
        <v>0</v>
      </c>
      <c r="G37" s="16">
        <f t="shared" si="3"/>
        <v>0</v>
      </c>
    </row>
    <row r="38" spans="1:7">
      <c r="A38" s="65" t="s">
        <v>19</v>
      </c>
      <c r="B38" s="66" t="s">
        <v>20</v>
      </c>
      <c r="C38" s="55">
        <f t="shared" ref="C38:E38" si="8">C39</f>
        <v>66.5</v>
      </c>
      <c r="D38" s="55">
        <f t="shared" si="8"/>
        <v>131.30000000000001</v>
      </c>
      <c r="E38" s="55">
        <f t="shared" si="8"/>
        <v>84.6</v>
      </c>
      <c r="F38" s="67">
        <f t="shared" si="2"/>
        <v>64.432597105864417</v>
      </c>
      <c r="G38" s="55">
        <f t="shared" ref="G38:G39" si="9">E38/C38*100</f>
        <v>127.21804511278194</v>
      </c>
    </row>
    <row r="39" spans="1:7">
      <c r="A39" s="14" t="s">
        <v>21</v>
      </c>
      <c r="B39" s="21" t="s">
        <v>22</v>
      </c>
      <c r="C39" s="16">
        <v>66.5</v>
      </c>
      <c r="D39" s="16">
        <v>131.30000000000001</v>
      </c>
      <c r="E39" s="16">
        <v>84.6</v>
      </c>
      <c r="F39" s="40">
        <f t="shared" si="2"/>
        <v>64.432597105864417</v>
      </c>
      <c r="G39" s="16">
        <f t="shared" si="9"/>
        <v>127.21804511278194</v>
      </c>
    </row>
    <row r="40" spans="1:7" s="7" customFormat="1">
      <c r="A40" s="68" t="s">
        <v>103</v>
      </c>
      <c r="B40" s="66" t="s">
        <v>101</v>
      </c>
      <c r="C40" s="70">
        <f>C41</f>
        <v>0</v>
      </c>
      <c r="D40" s="70">
        <f t="shared" ref="D40:E40" si="10">D41</f>
        <v>4.5</v>
      </c>
      <c r="E40" s="70">
        <f t="shared" si="10"/>
        <v>4.5</v>
      </c>
      <c r="F40" s="67">
        <f t="shared" ref="F40:F41" si="11">E40/D40*100</f>
        <v>100</v>
      </c>
      <c r="G40" s="55">
        <v>0</v>
      </c>
    </row>
    <row r="41" spans="1:7" s="7" customFormat="1" ht="38.25">
      <c r="A41" s="29" t="s">
        <v>104</v>
      </c>
      <c r="B41" s="21" t="s">
        <v>102</v>
      </c>
      <c r="C41" s="49">
        <v>0</v>
      </c>
      <c r="D41" s="49">
        <v>4.5</v>
      </c>
      <c r="E41" s="49">
        <v>4.5</v>
      </c>
      <c r="F41" s="40">
        <f t="shared" si="11"/>
        <v>100</v>
      </c>
      <c r="G41" s="16">
        <v>0</v>
      </c>
    </row>
    <row r="42" spans="1:7">
      <c r="A42" s="68" t="s">
        <v>71</v>
      </c>
      <c r="B42" s="69" t="s">
        <v>23</v>
      </c>
      <c r="C42" s="70">
        <f t="shared" ref="C42:E42" si="12">C43</f>
        <v>786.7</v>
      </c>
      <c r="D42" s="70">
        <f t="shared" si="12"/>
        <v>1150.0999999999999</v>
      </c>
      <c r="E42" s="70">
        <f t="shared" si="12"/>
        <v>558.79999999999995</v>
      </c>
      <c r="F42" s="67">
        <f t="shared" si="2"/>
        <v>48.587079384401356</v>
      </c>
      <c r="G42" s="55">
        <f t="shared" si="3"/>
        <v>71.030888521672793</v>
      </c>
    </row>
    <row r="43" spans="1:7">
      <c r="A43" s="14" t="s">
        <v>24</v>
      </c>
      <c r="B43" s="21" t="s">
        <v>25</v>
      </c>
      <c r="C43" s="16">
        <v>786.7</v>
      </c>
      <c r="D43" s="16">
        <v>1150.0999999999999</v>
      </c>
      <c r="E43" s="16">
        <v>558.79999999999995</v>
      </c>
      <c r="F43" s="40">
        <f t="shared" si="2"/>
        <v>48.587079384401356</v>
      </c>
      <c r="G43" s="16">
        <f t="shared" si="3"/>
        <v>71.030888521672793</v>
      </c>
    </row>
    <row r="44" spans="1:7" ht="30" customHeight="1">
      <c r="A44" s="23" t="s">
        <v>26</v>
      </c>
      <c r="B44" s="24"/>
      <c r="C44" s="16">
        <f>C4-C27</f>
        <v>-23.800000000000182</v>
      </c>
      <c r="D44" s="16">
        <f>D4-D27</f>
        <v>-148.29999999999927</v>
      </c>
      <c r="E44" s="16">
        <f>E4-E27</f>
        <v>271</v>
      </c>
      <c r="F44" s="16"/>
      <c r="G44" s="42"/>
    </row>
    <row r="45" spans="1:7">
      <c r="A45" s="12" t="s">
        <v>27</v>
      </c>
      <c r="B45" s="25"/>
      <c r="C45" s="13">
        <f t="shared" ref="C45" si="13">C47</f>
        <v>23.800000000000182</v>
      </c>
      <c r="D45" s="13">
        <f t="shared" ref="D45:E45" si="14">D47</f>
        <v>148.29999999999927</v>
      </c>
      <c r="E45" s="13">
        <f t="shared" si="14"/>
        <v>-271</v>
      </c>
      <c r="F45" s="16"/>
      <c r="G45" s="45"/>
    </row>
    <row r="46" spans="1:7">
      <c r="A46" s="14" t="s">
        <v>3</v>
      </c>
      <c r="B46" s="21"/>
      <c r="C46" s="16"/>
      <c r="D46" s="16"/>
      <c r="E46" s="16"/>
      <c r="F46" s="16"/>
      <c r="G46" s="42"/>
    </row>
    <row r="47" spans="1:7" ht="25.5">
      <c r="A47" s="14" t="s">
        <v>28</v>
      </c>
      <c r="B47" s="21" t="s">
        <v>29</v>
      </c>
      <c r="C47" s="16">
        <f t="shared" ref="C47" si="15">C48+C49</f>
        <v>23.800000000000182</v>
      </c>
      <c r="D47" s="16">
        <f t="shared" ref="D47:E47" si="16">D48+D49</f>
        <v>148.29999999999927</v>
      </c>
      <c r="E47" s="16">
        <f t="shared" si="16"/>
        <v>-271</v>
      </c>
      <c r="F47" s="42"/>
      <c r="G47" s="42"/>
    </row>
    <row r="48" spans="1:7" ht="25.5">
      <c r="A48" s="14" t="s">
        <v>30</v>
      </c>
      <c r="B48" s="21" t="s">
        <v>31</v>
      </c>
      <c r="C48" s="16">
        <v>-4801.8999999999996</v>
      </c>
      <c r="D48" s="16">
        <v>-7387.1</v>
      </c>
      <c r="E48" s="16">
        <v>-2332.9</v>
      </c>
      <c r="F48" s="42"/>
      <c r="G48" s="42"/>
    </row>
    <row r="49" spans="1:7" ht="25.5">
      <c r="A49" s="50" t="s">
        <v>32</v>
      </c>
      <c r="B49" s="51" t="s">
        <v>33</v>
      </c>
      <c r="C49" s="40">
        <v>4825.7</v>
      </c>
      <c r="D49" s="40">
        <v>7535.4</v>
      </c>
      <c r="E49" s="40">
        <v>2061.9</v>
      </c>
      <c r="F49" s="52"/>
      <c r="G49" s="52"/>
    </row>
    <row r="50" spans="1:7">
      <c r="A50" s="9"/>
      <c r="B50" s="9"/>
      <c r="C50" s="9"/>
      <c r="D50" s="9"/>
      <c r="E50" s="9"/>
      <c r="F50" s="9"/>
      <c r="G50" s="9"/>
    </row>
    <row r="51" spans="1:7" ht="30" customHeight="1">
      <c r="A51" s="71" t="s">
        <v>39</v>
      </c>
      <c r="B51" s="71"/>
      <c r="C51" s="71"/>
      <c r="D51" s="71"/>
      <c r="E51" s="71"/>
      <c r="F51" s="71"/>
      <c r="G51" s="71"/>
    </row>
    <row r="52" spans="1:7">
      <c r="A52" s="3"/>
      <c r="B52" s="3"/>
      <c r="C52" s="3"/>
      <c r="D52" s="3"/>
      <c r="E52" s="3"/>
      <c r="F52" s="3"/>
      <c r="G52" s="3"/>
    </row>
  </sheetData>
  <mergeCells count="2">
    <mergeCell ref="A51:G51"/>
    <mergeCell ref="A1:G1"/>
  </mergeCells>
  <pageMargins left="0.7" right="0.7" top="0.75" bottom="0.75" header="0.3" footer="0.3"/>
  <pageSetup paperSize="9" scale="72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F6" sqref="F6"/>
    </sheetView>
  </sheetViews>
  <sheetFormatPr defaultRowHeight="15"/>
  <cols>
    <col min="1" max="1" width="32.28515625" style="1" customWidth="1"/>
    <col min="2" max="2" width="14.7109375" style="1" customWidth="1"/>
    <col min="3" max="3" width="13" style="1" customWidth="1"/>
    <col min="4" max="4" width="16.5703125" style="1" customWidth="1"/>
    <col min="5" max="5" width="16" style="1" customWidth="1"/>
    <col min="6" max="6" width="12.5703125" style="1" customWidth="1"/>
    <col min="7" max="7" width="13.42578125" style="1" customWidth="1"/>
    <col min="8" max="16384" width="9.140625" style="1"/>
  </cols>
  <sheetData>
    <row r="1" spans="1:7">
      <c r="A1" s="3"/>
      <c r="B1" s="3"/>
      <c r="C1" s="3"/>
      <c r="D1" s="3"/>
      <c r="E1" s="3"/>
      <c r="F1" s="3"/>
      <c r="G1" s="3"/>
    </row>
    <row r="2" spans="1:7" ht="96" customHeight="1">
      <c r="A2" s="72" t="s">
        <v>90</v>
      </c>
      <c r="B2" s="72"/>
      <c r="C2" s="72"/>
      <c r="D2" s="72"/>
      <c r="E2" s="72"/>
      <c r="F2" s="72"/>
      <c r="G2" s="72"/>
    </row>
    <row r="3" spans="1:7">
      <c r="A3" s="9"/>
      <c r="B3" s="9"/>
      <c r="C3" s="9"/>
      <c r="D3" s="9"/>
      <c r="E3" s="9"/>
      <c r="F3" s="9"/>
      <c r="G3" s="10" t="s">
        <v>38</v>
      </c>
    </row>
    <row r="4" spans="1:7" ht="117" customHeight="1">
      <c r="A4" s="33" t="s">
        <v>34</v>
      </c>
      <c r="B4" s="33" t="s">
        <v>35</v>
      </c>
      <c r="C4" s="33" t="s">
        <v>91</v>
      </c>
      <c r="D4" s="33" t="s">
        <v>92</v>
      </c>
      <c r="E4" s="33" t="s">
        <v>93</v>
      </c>
      <c r="F4" s="33" t="s">
        <v>86</v>
      </c>
      <c r="G4" s="33" t="s">
        <v>87</v>
      </c>
    </row>
    <row r="5" spans="1:7" ht="63" customHeight="1">
      <c r="A5" s="34" t="s">
        <v>36</v>
      </c>
      <c r="B5" s="37">
        <v>2</v>
      </c>
      <c r="C5" s="35">
        <v>767.8</v>
      </c>
      <c r="D5" s="35">
        <v>1882.4</v>
      </c>
      <c r="E5" s="35">
        <v>702.8</v>
      </c>
      <c r="F5" s="35">
        <f>E5/D5*100</f>
        <v>37.335316617084565</v>
      </c>
      <c r="G5" s="35">
        <f>E5/C5*100</f>
        <v>91.534253711904142</v>
      </c>
    </row>
    <row r="6" spans="1:7" ht="42" customHeight="1">
      <c r="A6" s="36" t="s">
        <v>37</v>
      </c>
      <c r="B6" s="37">
        <v>1</v>
      </c>
      <c r="C6" s="35">
        <v>288.2</v>
      </c>
      <c r="D6" s="35">
        <v>718.5</v>
      </c>
      <c r="E6" s="35">
        <v>271.10000000000002</v>
      </c>
      <c r="F6" s="35">
        <f>E6/D6*100</f>
        <v>37.73138482950592</v>
      </c>
      <c r="G6" s="35">
        <f>E6/C6*100</f>
        <v>94.066620402498273</v>
      </c>
    </row>
    <row r="7" spans="1:7">
      <c r="A7" s="27"/>
      <c r="B7" s="9"/>
      <c r="C7" s="9"/>
      <c r="D7" s="9"/>
      <c r="E7" s="9"/>
      <c r="F7" s="9"/>
      <c r="G7" s="9"/>
    </row>
    <row r="8" spans="1:7">
      <c r="A8" s="9"/>
      <c r="B8" s="9"/>
      <c r="C8" s="9"/>
      <c r="D8" s="9"/>
      <c r="E8" s="9"/>
      <c r="F8" s="9"/>
      <c r="G8" s="9"/>
    </row>
    <row r="9" spans="1:7">
      <c r="A9" s="9"/>
      <c r="B9" s="9"/>
      <c r="C9" s="9"/>
      <c r="D9" s="9"/>
      <c r="E9" s="9"/>
      <c r="F9" s="9"/>
      <c r="G9" s="9"/>
    </row>
    <row r="10" spans="1:7">
      <c r="A10" s="71" t="s">
        <v>39</v>
      </c>
      <c r="B10" s="71"/>
      <c r="C10" s="71"/>
      <c r="D10" s="71"/>
      <c r="E10" s="71"/>
      <c r="F10" s="71"/>
      <c r="G10" s="71"/>
    </row>
    <row r="11" spans="1:7">
      <c r="A11" s="9"/>
      <c r="B11" s="9"/>
      <c r="C11" s="9"/>
      <c r="D11" s="9"/>
      <c r="E11" s="9"/>
      <c r="F11" s="9"/>
      <c r="G11" s="9"/>
    </row>
    <row r="12" spans="1:7">
      <c r="A12" s="9"/>
      <c r="B12" s="9"/>
      <c r="C12" s="9"/>
      <c r="D12" s="9"/>
      <c r="E12" s="9"/>
      <c r="F12" s="9"/>
      <c r="G12" s="9"/>
    </row>
    <row r="13" spans="1:7">
      <c r="A13" s="3"/>
      <c r="B13" s="3"/>
      <c r="C13" s="3"/>
      <c r="D13" s="3"/>
      <c r="E13" s="3"/>
      <c r="F13" s="3"/>
      <c r="G13" s="3"/>
    </row>
    <row r="14" spans="1:7">
      <c r="A14" s="3"/>
      <c r="B14" s="3"/>
      <c r="C14" s="3"/>
      <c r="D14" s="3"/>
      <c r="E14" s="3"/>
      <c r="F14" s="3"/>
      <c r="G14" s="3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activeCell="C8" sqref="C8"/>
    </sheetView>
  </sheetViews>
  <sheetFormatPr defaultRowHeight="15"/>
  <cols>
    <col min="1" max="1" width="37.71093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9">
      <c r="A1" s="3"/>
      <c r="B1" s="3"/>
      <c r="C1" s="3"/>
      <c r="D1" s="3"/>
      <c r="E1" s="3"/>
      <c r="F1" s="3"/>
    </row>
    <row r="2" spans="1:9" ht="96" customHeight="1">
      <c r="A2" s="72" t="s">
        <v>94</v>
      </c>
      <c r="B2" s="71"/>
      <c r="C2" s="71"/>
      <c r="D2" s="71"/>
      <c r="E2" s="71"/>
      <c r="F2" s="71"/>
    </row>
    <row r="3" spans="1:9">
      <c r="A3" s="9"/>
      <c r="B3" s="9"/>
      <c r="C3" s="9"/>
      <c r="D3" s="9"/>
      <c r="E3" s="9"/>
      <c r="F3" s="10"/>
    </row>
    <row r="4" spans="1:9" ht="75.75" customHeight="1">
      <c r="A4" s="28" t="s">
        <v>64</v>
      </c>
      <c r="B4" s="8" t="s">
        <v>91</v>
      </c>
      <c r="C4" s="8" t="s">
        <v>92</v>
      </c>
      <c r="D4" s="8" t="s">
        <v>93</v>
      </c>
      <c r="E4" s="11" t="s">
        <v>86</v>
      </c>
      <c r="F4" s="11" t="s">
        <v>87</v>
      </c>
    </row>
    <row r="5" spans="1:9" ht="70.5" customHeight="1">
      <c r="A5" s="29" t="s">
        <v>72</v>
      </c>
      <c r="B5" s="26">
        <v>0</v>
      </c>
      <c r="C5" s="26">
        <v>2</v>
      </c>
      <c r="D5" s="26">
        <v>0</v>
      </c>
      <c r="E5" s="26">
        <f>D5/C5*100</f>
        <v>0</v>
      </c>
      <c r="F5" s="26">
        <v>0</v>
      </c>
    </row>
    <row r="6" spans="1:9" ht="75" customHeight="1">
      <c r="A6" s="38" t="s">
        <v>69</v>
      </c>
      <c r="B6" s="26">
        <v>66.5</v>
      </c>
      <c r="C6" s="26">
        <v>131.30000000000001</v>
      </c>
      <c r="D6" s="26">
        <v>84.6</v>
      </c>
      <c r="E6" s="26">
        <f>D6/C6*100</f>
        <v>64.432597105864417</v>
      </c>
      <c r="F6" s="26">
        <f t="shared" ref="F6:F9" si="0">D6/B6*100</f>
        <v>127.21804511278194</v>
      </c>
    </row>
    <row r="7" spans="1:9" ht="87" customHeight="1">
      <c r="A7" s="39" t="s">
        <v>89</v>
      </c>
      <c r="B7" s="26">
        <v>2689</v>
      </c>
      <c r="C7" s="26">
        <v>3461.1</v>
      </c>
      <c r="D7" s="26">
        <v>130</v>
      </c>
      <c r="E7" s="26">
        <f t="shared" ref="E7:E9" si="1">D7/C7*100</f>
        <v>3.7560313195226951</v>
      </c>
      <c r="F7" s="26">
        <f t="shared" si="0"/>
        <v>4.8345109706210492</v>
      </c>
      <c r="G7" s="2"/>
      <c r="H7" s="2"/>
      <c r="I7" s="2"/>
    </row>
    <row r="8" spans="1:9" ht="54.75" customHeight="1">
      <c r="A8" s="39" t="s">
        <v>81</v>
      </c>
      <c r="B8" s="26">
        <v>786.7</v>
      </c>
      <c r="C8" s="26">
        <v>1150.0999999999999</v>
      </c>
      <c r="D8" s="26">
        <v>558.79999999999995</v>
      </c>
      <c r="E8" s="26">
        <f t="shared" si="1"/>
        <v>48.587079384401356</v>
      </c>
      <c r="F8" s="26">
        <f t="shared" si="0"/>
        <v>71.030888521672793</v>
      </c>
      <c r="G8" s="2"/>
      <c r="H8" s="2"/>
      <c r="I8" s="2"/>
    </row>
    <row r="9" spans="1:9" ht="26.25" customHeight="1">
      <c r="A9" s="30" t="s">
        <v>65</v>
      </c>
      <c r="B9" s="31">
        <f t="shared" ref="B9" si="2">B6+B7+B5+B8</f>
        <v>3542.2</v>
      </c>
      <c r="C9" s="31">
        <f t="shared" ref="C9:D9" si="3">C6+C7+C5+C8</f>
        <v>4744.5</v>
      </c>
      <c r="D9" s="31">
        <f t="shared" si="3"/>
        <v>773.4</v>
      </c>
      <c r="E9" s="31">
        <f t="shared" si="1"/>
        <v>16.300980082200443</v>
      </c>
      <c r="F9" s="31">
        <f t="shared" si="0"/>
        <v>21.833888543842811</v>
      </c>
      <c r="G9" s="4"/>
    </row>
    <row r="10" spans="1:9">
      <c r="A10" s="9"/>
      <c r="B10" s="9"/>
      <c r="C10" s="48"/>
      <c r="D10" s="48"/>
      <c r="E10" s="48"/>
      <c r="F10" s="48"/>
    </row>
    <row r="11" spans="1:9">
      <c r="A11" s="9"/>
      <c r="B11" s="9"/>
      <c r="C11" s="9"/>
      <c r="D11" s="9"/>
      <c r="E11" s="9"/>
      <c r="F11" s="9"/>
    </row>
    <row r="12" spans="1:9">
      <c r="A12" s="9"/>
      <c r="B12" s="9"/>
      <c r="C12" s="9"/>
      <c r="D12" s="9"/>
      <c r="E12" s="9"/>
      <c r="F12" s="9"/>
    </row>
    <row r="13" spans="1:9">
      <c r="A13" s="71" t="s">
        <v>66</v>
      </c>
      <c r="B13" s="71"/>
      <c r="C13" s="71"/>
      <c r="D13" s="71"/>
      <c r="E13" s="71"/>
      <c r="F13" s="71"/>
    </row>
    <row r="14" spans="1:9">
      <c r="A14" s="3"/>
      <c r="B14" s="3"/>
      <c r="C14" s="3"/>
      <c r="D14" s="3"/>
      <c r="E14" s="3"/>
      <c r="F14" s="3"/>
    </row>
    <row r="15" spans="1:9">
      <c r="A15" s="3"/>
      <c r="B15" s="3"/>
      <c r="C15" s="3"/>
      <c r="D15" s="3"/>
      <c r="E15" s="3"/>
      <c r="F15" s="3"/>
    </row>
    <row r="16" spans="1:9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</sheetData>
  <mergeCells count="2">
    <mergeCell ref="A2:F2"/>
    <mergeCell ref="A13:F13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2025-07-30T10:08:39Z</cp:lastPrinted>
  <dcterms:created xsi:type="dcterms:W3CDTF">2017-04-17T10:25:39Z</dcterms:created>
  <dcterms:modified xsi:type="dcterms:W3CDTF">2025-07-30T10:10:39Z</dcterms:modified>
</cp:coreProperties>
</file>