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-60" windowWidth="14010" windowHeight="129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F5" i="3"/>
  <c r="G19" i="1"/>
  <c r="E16"/>
  <c r="E5" i="3"/>
  <c r="E38" i="1"/>
  <c r="D38"/>
  <c r="F39"/>
  <c r="C29"/>
  <c r="G8"/>
  <c r="G9"/>
  <c r="G10"/>
  <c r="G12"/>
  <c r="G13"/>
  <c r="G14"/>
  <c r="G15"/>
  <c r="G20"/>
  <c r="G22"/>
  <c r="G24"/>
  <c r="G25"/>
  <c r="G26"/>
  <c r="G30"/>
  <c r="G32"/>
  <c r="G34"/>
  <c r="G36"/>
  <c r="G37"/>
  <c r="G40"/>
  <c r="G44"/>
  <c r="F8"/>
  <c r="F9"/>
  <c r="F10"/>
  <c r="F12"/>
  <c r="F13"/>
  <c r="F15"/>
  <c r="F18"/>
  <c r="F20"/>
  <c r="F22"/>
  <c r="F24"/>
  <c r="F25"/>
  <c r="F26"/>
  <c r="F30"/>
  <c r="F31"/>
  <c r="F32"/>
  <c r="F34"/>
  <c r="F36"/>
  <c r="F40"/>
  <c r="F41"/>
  <c r="F42"/>
  <c r="F44"/>
  <c r="E11"/>
  <c r="C17"/>
  <c r="D17"/>
  <c r="E17"/>
  <c r="F6" i="3"/>
  <c r="D41" i="1"/>
  <c r="E41"/>
  <c r="C41"/>
  <c r="D35"/>
  <c r="E35"/>
  <c r="G35" s="1"/>
  <c r="C35"/>
  <c r="C7"/>
  <c r="F35" l="1"/>
  <c r="F17"/>
  <c r="G7"/>
  <c r="F7" i="3"/>
  <c r="F8"/>
  <c r="C48" i="1"/>
  <c r="C46" s="1"/>
  <c r="C43"/>
  <c r="C38"/>
  <c r="C33"/>
  <c r="C23"/>
  <c r="C21"/>
  <c r="G21" s="1"/>
  <c r="C11"/>
  <c r="G11" s="1"/>
  <c r="B9" i="3"/>
  <c r="E21" i="1"/>
  <c r="F21" s="1"/>
  <c r="E23"/>
  <c r="D23"/>
  <c r="D21"/>
  <c r="E7"/>
  <c r="F7" s="1"/>
  <c r="D11"/>
  <c r="F11" s="1"/>
  <c r="D7"/>
  <c r="E8" i="3"/>
  <c r="C9"/>
  <c r="D9"/>
  <c r="E7"/>
  <c r="D43" i="1"/>
  <c r="E43"/>
  <c r="F38"/>
  <c r="D33"/>
  <c r="F33" s="1"/>
  <c r="E33"/>
  <c r="D29"/>
  <c r="D27" s="1"/>
  <c r="E29"/>
  <c r="G29" s="1"/>
  <c r="F43" l="1"/>
  <c r="F23"/>
  <c r="G23"/>
  <c r="G33"/>
  <c r="C27"/>
  <c r="C6"/>
  <c r="G43"/>
  <c r="F29"/>
  <c r="E27"/>
  <c r="F9" i="3"/>
  <c r="C16" i="1"/>
  <c r="G16" s="1"/>
  <c r="D16"/>
  <c r="F16" s="1"/>
  <c r="D6"/>
  <c r="E9" i="3"/>
  <c r="E6" i="1"/>
  <c r="G27" l="1"/>
  <c r="F27"/>
  <c r="G6"/>
  <c r="C4"/>
  <c r="C45" s="1"/>
  <c r="F6"/>
  <c r="D4"/>
  <c r="E4"/>
  <c r="F4" l="1"/>
  <c r="G4"/>
  <c r="G5" i="2" l="1"/>
  <c r="E6" i="3"/>
  <c r="D45" i="1" l="1"/>
  <c r="F5" i="2" l="1"/>
  <c r="F6"/>
  <c r="G6"/>
  <c r="D48" i="1" l="1"/>
  <c r="D46" s="1"/>
  <c r="E48"/>
  <c r="E46" s="1"/>
  <c r="E45" l="1"/>
</calcChain>
</file>

<file path=xl/sharedStrings.xml><?xml version="1.0" encoding="utf-8"?>
<sst xmlns="http://schemas.openxmlformats.org/spreadsheetml/2006/main" count="122" uniqueCount="110">
  <si>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</si>
  <si>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</si>
  <si>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</si>
  <si>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</si>
  <si>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</si>
  <si>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</si>
  <si>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</si>
  <si>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</si>
  <si>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</si>
  <si>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</si>
  <si>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</si>
  <si>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</si>
  <si>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</si>
  <si>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</si>
  <si>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</si>
  <si>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</si>
  <si>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</si>
  <si>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</si>
  <si>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</si>
  <si>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</si>
  <si>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</si>
  <si>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</si>
  <si>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</si>
  <si>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</si>
  <si>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</si>
  <si>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</si>
  <si>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</si>
  <si>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</si>
  <si>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</si>
  <si>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</si>
  <si>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</si>
  <si>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</si>
  <si>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</si>
  <si>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</si>
  <si>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</si>
  <si>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</si>
  <si>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</si>
  <si>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</si>
  <si>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</si>
  <si>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</si>
  <si>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</si>
  <si>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</si>
  <si>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</si>
  <si>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</si>
  <si>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</si>
  <si>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</si>
  <si>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</si>
  <si>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</si>
  <si>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</si>
  <si>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</si>
  <si>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</si>
  <si>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</si>
  <si>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</si>
  <si>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</si>
  <si>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</si>
  <si>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</si>
  <si>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</si>
  <si>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</si>
  <si>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</si>
  <si>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</si>
  <si>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</si>
  <si>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</si>
  <si>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</si>
  <si>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</si>
  <si>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</si>
  <si>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</si>
  <si>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</si>
  <si>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</si>
  <si>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</si>
  <si>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</si>
  <si>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Налоги на товары (работы, услуги) реализуемые на территории Российской Федерации</t>
  </si>
  <si>
    <t>10000000010000110</t>
  </si>
  <si>
    <t>20220000000000150</t>
  </si>
  <si>
    <t>Прочие безвозмездные поступления в бюджеты сельских поселений</t>
  </si>
  <si>
    <t>20705000100000150</t>
  </si>
  <si>
    <t>Безвозмездные поступления от негосударственных организаций в бюджеты сельских поселений</t>
  </si>
  <si>
    <t>20405000100000150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</si>
  <si>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</si>
  <si>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 xml:space="preserve">Дотации бюджетам сельских поселений на выравнивание бюджетной обеспеченности из бюджета муниципального района за счет средств областного бюджета  </t>
  </si>
  <si>
    <t>Дотации бюджетам сельских поселений на выравнивание бюджетной обеспеченности из бюджета муниципального района за счет собственных средств местного бюджета</t>
  </si>
  <si>
    <t>20216001100002150</t>
  </si>
  <si>
    <t>Субсидии бюджетам бюджетной системы Российской Федерации (межбюджетные субсидии)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</si>
  <si>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</si>
  <si>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</si>
  <si>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</si>
  <si>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Старобурасского сельского поселения Базарно-Карабулакского муниципального района"</t>
  </si>
  <si>
    <t>Другие вопросы в области национальной экономики</t>
  </si>
  <si>
    <t>00 0412 0000000000 000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</si>
  <si>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</si>
  <si>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</si>
  <si>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</si>
  <si>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</si>
  <si>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Прочие неналоговые доходы</t>
  </si>
  <si>
    <t>Коммунальное хозяйство</t>
  </si>
  <si>
    <t>00 0502 0000000000 000</t>
  </si>
  <si>
    <t>св. 2-х раз</t>
  </si>
  <si>
    <t>Врио начальника финансового управления                                                               Г.В. Куликова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</si>
  <si>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января 2026 года   
</t>
  </si>
  <si>
    <t>Исполнено на 1 января 2025 г. (тыс.руб)</t>
  </si>
  <si>
    <t>Утвержденные бюджетные назначения на           1 января 2026 г. (тыс.руб)</t>
  </si>
  <si>
    <t>Исполнено на 1 января 2026 г. (тыс.руб)</t>
  </si>
  <si>
    <t xml:space="preserve">Сведения об исполнении бюджета Старобурасского сельского поселения                                                                                                   Базарно-Карабулакского муниципального района Саратовской области 
на 1 января 2026 года         
</t>
  </si>
  <si>
    <t>Исполнено на 1 января 2025 г.</t>
  </si>
  <si>
    <t>Утвержденные бюджетные назначения на                        1 января 2026 г.</t>
  </si>
  <si>
    <t>Исполнено на 1 января 2026 г.</t>
  </si>
  <si>
    <t>20216001000001151</t>
  </si>
  <si>
    <t>св. 4,3 раза</t>
  </si>
  <si>
    <t>св. 7,5 раза</t>
  </si>
  <si>
    <t>св. 17,0 раз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</si>
  <si>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сельского поселения              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по расходам в разрезе муниципальных программ
на 1 января 2026 года     
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</si>
</sst>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7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8"/>
    <xf numFmtId="0" fontId="2" fillId="0" borderId="9">
      <alignment horizontal="center"/>
    </xf>
    <xf numFmtId="0" fontId="8" fillId="0" borderId="10">
      <alignment horizontal="right"/>
    </xf>
    <xf numFmtId="0" fontId="2" fillId="0" borderId="0"/>
    <xf numFmtId="0" fontId="2" fillId="0" borderId="11">
      <alignment horizontal="right"/>
    </xf>
    <xf numFmtId="49" fontId="2" fillId="0" borderId="12">
      <alignment horizontal="center"/>
    </xf>
    <xf numFmtId="0" fontId="8" fillId="0" borderId="13">
      <alignment horizontal="right"/>
    </xf>
    <xf numFmtId="0" fontId="10" fillId="0" borderId="0"/>
    <xf numFmtId="166" fontId="2" fillId="0" borderId="14">
      <alignment horizontal="center"/>
    </xf>
    <xf numFmtId="0" fontId="2" fillId="0" borderId="0">
      <alignment horizontal="left"/>
    </xf>
    <xf numFmtId="49" fontId="2" fillId="0" borderId="0"/>
    <xf numFmtId="49" fontId="2" fillId="0" borderId="11">
      <alignment horizontal="right" vertical="center"/>
    </xf>
    <xf numFmtId="49" fontId="2" fillId="0" borderId="14">
      <alignment horizontal="center" vertical="center"/>
    </xf>
    <xf numFmtId="0" fontId="2" fillId="0" borderId="7">
      <alignment horizontal="left" wrapText="1"/>
    </xf>
    <xf numFmtId="49" fontId="2" fillId="0" borderId="14">
      <alignment horizontal="center"/>
    </xf>
    <xf numFmtId="0" fontId="2" fillId="0" borderId="15">
      <alignment horizontal="left" wrapText="1"/>
    </xf>
    <xf numFmtId="49" fontId="2" fillId="0" borderId="11">
      <alignment horizontal="right"/>
    </xf>
    <xf numFmtId="0" fontId="2" fillId="0" borderId="16">
      <alignment horizontal="left"/>
    </xf>
    <xf numFmtId="49" fontId="2" fillId="0" borderId="16"/>
    <xf numFmtId="49" fontId="2" fillId="0" borderId="11"/>
    <xf numFmtId="49" fontId="2" fillId="0" borderId="17">
      <alignment horizontal="center"/>
    </xf>
    <xf numFmtId="0" fontId="7" fillId="0" borderId="7">
      <alignment horizontal="center"/>
    </xf>
    <xf numFmtId="0" fontId="2" fillId="0" borderId="18">
      <alignment horizontal="center" vertical="top" wrapText="1"/>
    </xf>
    <xf numFmtId="49" fontId="2" fillId="0" borderId="18">
      <alignment horizontal="center" vertical="top" wrapText="1"/>
    </xf>
    <xf numFmtId="0" fontId="6" fillId="0" borderId="19"/>
    <xf numFmtId="0" fontId="6" fillId="0" borderId="10"/>
    <xf numFmtId="0" fontId="2" fillId="0" borderId="18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0" fontId="2" fillId="0" borderId="20">
      <alignment horizontal="left" wrapText="1"/>
    </xf>
    <xf numFmtId="49" fontId="2" fillId="0" borderId="21">
      <alignment horizontal="center" wrapText="1"/>
    </xf>
    <xf numFmtId="49" fontId="2" fillId="0" borderId="22">
      <alignment horizontal="center"/>
    </xf>
    <xf numFmtId="4" fontId="2" fillId="0" borderId="22">
      <alignment horizontal="right" shrinkToFit="1"/>
    </xf>
    <xf numFmtId="0" fontId="2" fillId="0" borderId="23">
      <alignment horizontal="left" wrapText="1"/>
    </xf>
    <xf numFmtId="49" fontId="2" fillId="0" borderId="24">
      <alignment horizontal="center" shrinkToFit="1"/>
    </xf>
    <xf numFmtId="49" fontId="2" fillId="0" borderId="25">
      <alignment horizontal="center"/>
    </xf>
    <xf numFmtId="4" fontId="2" fillId="0" borderId="25">
      <alignment horizontal="right" shrinkToFit="1"/>
    </xf>
    <xf numFmtId="0" fontId="2" fillId="0" borderId="26">
      <alignment horizontal="left" wrapText="1" indent="2"/>
    </xf>
    <xf numFmtId="49" fontId="2" fillId="0" borderId="27">
      <alignment horizontal="center" shrinkToFit="1"/>
    </xf>
    <xf numFmtId="49" fontId="2" fillId="0" borderId="28">
      <alignment horizontal="center"/>
    </xf>
    <xf numFmtId="4" fontId="2" fillId="0" borderId="28">
      <alignment horizontal="right" shrinkToFit="1"/>
    </xf>
    <xf numFmtId="49" fontId="2" fillId="0" borderId="0">
      <alignment horizontal="right"/>
    </xf>
    <xf numFmtId="0" fontId="7" fillId="0" borderId="10">
      <alignment horizontal="center"/>
    </xf>
    <xf numFmtId="0" fontId="2" fillId="0" borderId="9">
      <alignment horizontal="center" vertical="center" shrinkToFit="1"/>
    </xf>
    <xf numFmtId="49" fontId="2" fillId="0" borderId="9">
      <alignment horizontal="center" vertical="center" shrinkToFit="1"/>
    </xf>
    <xf numFmtId="49" fontId="6" fillId="0" borderId="10"/>
    <xf numFmtId="0" fontId="2" fillId="0" borderId="21">
      <alignment horizontal="center" shrinkToFit="1"/>
    </xf>
    <xf numFmtId="4" fontId="2" fillId="0" borderId="29">
      <alignment horizontal="right" shrinkToFit="1"/>
    </xf>
    <xf numFmtId="49" fontId="6" fillId="0" borderId="13"/>
    <xf numFmtId="0" fontId="2" fillId="0" borderId="24">
      <alignment horizontal="center" shrinkToFit="1"/>
    </xf>
    <xf numFmtId="167" fontId="2" fillId="0" borderId="25">
      <alignment horizontal="right" shrinkToFit="1"/>
    </xf>
    <xf numFmtId="167" fontId="2" fillId="0" borderId="30">
      <alignment horizontal="right" shrinkToFit="1"/>
    </xf>
    <xf numFmtId="0" fontId="2" fillId="0" borderId="3">
      <alignment horizontal="left" wrapText="1"/>
    </xf>
    <xf numFmtId="49" fontId="2" fillId="0" borderId="27">
      <alignment horizontal="center" wrapText="1"/>
    </xf>
    <xf numFmtId="49" fontId="2" fillId="0" borderId="28">
      <alignment horizontal="center" wrapText="1"/>
    </xf>
    <xf numFmtId="4" fontId="2" fillId="0" borderId="28">
      <alignment horizontal="right" wrapText="1"/>
    </xf>
    <xf numFmtId="4" fontId="2" fillId="0" borderId="26">
      <alignment horizontal="right" wrapText="1"/>
    </xf>
    <xf numFmtId="0" fontId="6" fillId="0" borderId="13">
      <alignment wrapText="1"/>
    </xf>
    <xf numFmtId="0" fontId="2" fillId="0" borderId="31">
      <alignment horizontal="left" wrapText="1"/>
    </xf>
    <xf numFmtId="49" fontId="2" fillId="0" borderId="32">
      <alignment horizontal="center" shrinkToFit="1"/>
    </xf>
    <xf numFmtId="49" fontId="2" fillId="0" borderId="33">
      <alignment horizontal="center"/>
    </xf>
    <xf numFmtId="4" fontId="2" fillId="0" borderId="33">
      <alignment horizontal="right" shrinkToFit="1"/>
    </xf>
    <xf numFmtId="49" fontId="2" fillId="0" borderId="34">
      <alignment horizontal="center"/>
    </xf>
    <xf numFmtId="0" fontId="6" fillId="0" borderId="13"/>
    <xf numFmtId="0" fontId="10" fillId="0" borderId="16"/>
    <xf numFmtId="0" fontId="10" fillId="0" borderId="35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7">
      <alignment horizontal="left"/>
    </xf>
    <xf numFmtId="49" fontId="2" fillId="0" borderId="7">
      <alignment horizontal="left"/>
    </xf>
    <xf numFmtId="0" fontId="2" fillId="0" borderId="7">
      <alignment horizontal="center" shrinkToFit="1"/>
    </xf>
    <xf numFmtId="49" fontId="2" fillId="0" borderId="7">
      <alignment horizontal="center" vertical="center" shrinkToFit="1"/>
    </xf>
    <xf numFmtId="49" fontId="6" fillId="0" borderId="7">
      <alignment shrinkToFit="1"/>
    </xf>
    <xf numFmtId="49" fontId="2" fillId="0" borderId="7">
      <alignment horizontal="right"/>
    </xf>
    <xf numFmtId="0" fontId="2" fillId="0" borderId="21">
      <alignment horizontal="center" vertical="center" shrinkToFit="1"/>
    </xf>
    <xf numFmtId="49" fontId="2" fillId="0" borderId="22">
      <alignment horizontal="center" vertical="center"/>
    </xf>
    <xf numFmtId="0" fontId="2" fillId="0" borderId="20">
      <alignment horizontal="left" wrapText="1" indent="2"/>
    </xf>
    <xf numFmtId="0" fontId="2" fillId="0" borderId="36">
      <alignment horizontal="center" vertical="center" shrinkToFit="1"/>
    </xf>
    <xf numFmtId="49" fontId="2" fillId="0" borderId="18">
      <alignment horizontal="center" vertical="center"/>
    </xf>
    <xf numFmtId="167" fontId="2" fillId="0" borderId="18">
      <alignment horizontal="right" vertical="center" shrinkToFit="1"/>
    </xf>
    <xf numFmtId="167" fontId="2" fillId="0" borderId="31">
      <alignment horizontal="right" vertical="center" shrinkToFit="1"/>
    </xf>
    <xf numFmtId="0" fontId="2" fillId="0" borderId="37">
      <alignment horizontal="left" wrapText="1"/>
    </xf>
    <xf numFmtId="4" fontId="2" fillId="0" borderId="18">
      <alignment horizontal="right" shrinkToFit="1"/>
    </xf>
    <xf numFmtId="4" fontId="2" fillId="0" borderId="31">
      <alignment horizontal="right" shrinkToFit="1"/>
    </xf>
    <xf numFmtId="0" fontId="2" fillId="0" borderId="23">
      <alignment horizontal="left" wrapText="1" indent="2"/>
    </xf>
    <xf numFmtId="0" fontId="12" fillId="0" borderId="31">
      <alignment wrapText="1"/>
    </xf>
    <xf numFmtId="0" fontId="12" fillId="0" borderId="31"/>
    <xf numFmtId="0" fontId="12" fillId="2" borderId="31">
      <alignment wrapText="1"/>
    </xf>
    <xf numFmtId="0" fontId="2" fillId="2" borderId="3">
      <alignment horizontal="left" wrapText="1"/>
    </xf>
    <xf numFmtId="49" fontId="2" fillId="0" borderId="31">
      <alignment horizontal="center" shrinkToFit="1"/>
    </xf>
    <xf numFmtId="49" fontId="2" fillId="0" borderId="18">
      <alignment horizontal="center" vertical="center" shrinkToFit="1"/>
    </xf>
    <xf numFmtId="0" fontId="6" fillId="0" borderId="16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2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7">
      <alignment horizontal="center" wrapText="1"/>
    </xf>
    <xf numFmtId="0" fontId="13" fillId="0" borderId="0">
      <alignment horizontal="center"/>
    </xf>
    <xf numFmtId="0" fontId="13" fillId="0" borderId="16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6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7"/>
    <xf numFmtId="0" fontId="10" fillId="0" borderId="0"/>
    <xf numFmtId="0" fontId="6" fillId="0" borderId="7"/>
    <xf numFmtId="0" fontId="6" fillId="0" borderId="18">
      <alignment horizontal="left" wrapText="1"/>
    </xf>
    <xf numFmtId="0" fontId="6" fillId="0" borderId="16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8">
      <alignment horizontal="left"/>
    </xf>
    <xf numFmtId="0" fontId="5" fillId="0" borderId="0"/>
    <xf numFmtId="0" fontId="10" fillId="0" borderId="7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3" fillId="0" borderId="0"/>
    <xf numFmtId="0" fontId="3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Fill="1"/>
    <xf numFmtId="0" fontId="17" fillId="0" borderId="0" xfId="0" applyFont="1"/>
    <xf numFmtId="164" fontId="1" fillId="0" borderId="0" xfId="0" applyNumberFormat="1" applyFont="1"/>
    <xf numFmtId="164" fontId="15" fillId="0" borderId="6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7" fillId="0" borderId="0" xfId="0" applyFont="1" applyFill="1"/>
    <xf numFmtId="164" fontId="18" fillId="0" borderId="2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top" wrapText="1"/>
    </xf>
    <xf numFmtId="1" fontId="19" fillId="4" borderId="1" xfId="0" applyNumberFormat="1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164" fontId="18" fillId="4" borderId="6" xfId="0" applyNumberFormat="1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left" vertical="top" wrapText="1"/>
    </xf>
    <xf numFmtId="37" fontId="15" fillId="4" borderId="1" xfId="0" applyNumberFormat="1" applyFont="1" applyFill="1" applyBorder="1" applyAlignment="1">
      <alignment horizontal="center" vertical="top" wrapText="1"/>
    </xf>
    <xf numFmtId="164" fontId="15" fillId="4" borderId="1" xfId="0" applyNumberFormat="1" applyFont="1" applyFill="1" applyBorder="1" applyAlignment="1">
      <alignment horizontal="right" vertical="center" wrapText="1"/>
    </xf>
    <xf numFmtId="164" fontId="15" fillId="4" borderId="6" xfId="0" applyNumberFormat="1" applyFont="1" applyFill="1" applyBorder="1" applyAlignment="1">
      <alignment horizontal="right" vertical="center" wrapText="1"/>
    </xf>
    <xf numFmtId="49" fontId="19" fillId="4" borderId="1" xfId="0" applyNumberFormat="1" applyFont="1" applyFill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top" wrapText="1"/>
    </xf>
    <xf numFmtId="0" fontId="18" fillId="4" borderId="4" xfId="0" applyFont="1" applyFill="1" applyBorder="1" applyAlignment="1">
      <alignment horizontal="right" vertical="center" wrapText="1"/>
    </xf>
    <xf numFmtId="164" fontId="15" fillId="4" borderId="4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right" vertical="center" wrapText="1"/>
    </xf>
    <xf numFmtId="164" fontId="18" fillId="4" borderId="2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right" vertical="center" wrapText="1"/>
    </xf>
    <xf numFmtId="164" fontId="15" fillId="4" borderId="1" xfId="0" applyNumberFormat="1" applyFont="1" applyFill="1" applyBorder="1" applyAlignment="1">
      <alignment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158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2 5 2" xfId="157"/>
    <cellStyle name="Обычный 2 5 3" xfId="156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topLeftCell="A33" workbookViewId="0">
      <selection activeCell="E48" sqref="E48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1" spans="1:8" ht="58.5" customHeight="1">
      <c r="A1" s="71" t="s">
        <v>101</v>
      </c>
      <c r="B1" s="70"/>
      <c r="C1" s="70"/>
      <c r="D1" s="70"/>
      <c r="E1" s="70"/>
      <c r="F1" s="70"/>
      <c r="G1" s="70"/>
    </row>
    <row r="2" spans="1:8">
      <c r="A2" s="8"/>
      <c r="B2" s="8"/>
      <c r="C2" s="8"/>
      <c r="D2" s="8"/>
      <c r="E2" s="8"/>
      <c r="F2" s="8"/>
      <c r="G2" s="9" t="s">
        <v>38</v>
      </c>
    </row>
    <row r="3" spans="1:8" ht="69" customHeight="1">
      <c r="A3" s="10" t="s">
        <v>0</v>
      </c>
      <c r="B3" s="10" t="s">
        <v>1</v>
      </c>
      <c r="C3" s="7" t="s">
        <v>102</v>
      </c>
      <c r="D3" s="7" t="s">
        <v>103</v>
      </c>
      <c r="E3" s="7" t="s">
        <v>104</v>
      </c>
      <c r="F3" s="10" t="s">
        <v>84</v>
      </c>
      <c r="G3" s="10" t="s">
        <v>83</v>
      </c>
    </row>
    <row r="4" spans="1:8" ht="15.75" customHeight="1">
      <c r="A4" s="50" t="s">
        <v>2</v>
      </c>
      <c r="B4" s="51"/>
      <c r="C4" s="52">
        <f>C6+C16</f>
        <v>7396.6999999999989</v>
      </c>
      <c r="D4" s="52">
        <f>D6+D16</f>
        <v>9251.1</v>
      </c>
      <c r="E4" s="52">
        <f>E6+E16</f>
        <v>9003.6</v>
      </c>
      <c r="F4" s="53">
        <f>E4/D4*100</f>
        <v>97.324642474948931</v>
      </c>
      <c r="G4" s="52">
        <f t="shared" ref="G4:G44" si="0">E4/C4*100</f>
        <v>121.72455284113188</v>
      </c>
    </row>
    <row r="5" spans="1:8" ht="15" customHeight="1">
      <c r="A5" s="12" t="s">
        <v>3</v>
      </c>
      <c r="B5" s="13"/>
      <c r="C5" s="14"/>
      <c r="D5" s="14"/>
      <c r="E5" s="14"/>
      <c r="F5" s="5"/>
      <c r="G5" s="14"/>
    </row>
    <row r="6" spans="1:8" ht="14.25" customHeight="1">
      <c r="A6" s="46" t="s">
        <v>39</v>
      </c>
      <c r="B6" s="47">
        <v>1E+16</v>
      </c>
      <c r="C6" s="48">
        <f>C7+C9+C10+C11+C14</f>
        <v>2795.8999999999996</v>
      </c>
      <c r="D6" s="48">
        <f>D7+_GoBack+D10+D11</f>
        <v>3058.8</v>
      </c>
      <c r="E6" s="48">
        <f>E7+E9+E10+E11</f>
        <v>3171.3</v>
      </c>
      <c r="F6" s="49">
        <f t="shared" ref="F6:F44" si="1">E6/D6*100</f>
        <v>103.67791290702235</v>
      </c>
      <c r="G6" s="48">
        <f t="shared" si="0"/>
        <v>113.42680353374585</v>
      </c>
    </row>
    <row r="7" spans="1:8" ht="16.5" customHeight="1">
      <c r="A7" s="46" t="s">
        <v>40</v>
      </c>
      <c r="B7" s="47">
        <v>1.01E+16</v>
      </c>
      <c r="C7" s="48">
        <f>C8</f>
        <v>325.89999999999998</v>
      </c>
      <c r="D7" s="48">
        <f>D8</f>
        <v>323.8</v>
      </c>
      <c r="E7" s="48">
        <f>E8</f>
        <v>393.1</v>
      </c>
      <c r="F7" s="49">
        <f t="shared" si="1"/>
        <v>121.40210006176653</v>
      </c>
      <c r="G7" s="48">
        <f t="shared" si="0"/>
        <v>120.61982203129796</v>
      </c>
      <c r="H7" s="38"/>
    </row>
    <row r="8" spans="1:8" ht="15.75" customHeight="1">
      <c r="A8" s="39" t="s">
        <v>41</v>
      </c>
      <c r="B8" s="27" t="s">
        <v>42</v>
      </c>
      <c r="C8" s="14">
        <v>325.89999999999998</v>
      </c>
      <c r="D8" s="14">
        <v>323.8</v>
      </c>
      <c r="E8" s="14">
        <v>393.1</v>
      </c>
      <c r="F8" s="66">
        <f t="shared" si="1"/>
        <v>121.40210006176653</v>
      </c>
      <c r="G8" s="65">
        <f t="shared" si="0"/>
        <v>120.61982203129796</v>
      </c>
      <c r="H8" s="38"/>
    </row>
    <row r="9" spans="1:8" ht="38.25">
      <c r="A9" s="46" t="s">
        <v>70</v>
      </c>
      <c r="B9" s="54" t="s">
        <v>71</v>
      </c>
      <c r="C9" s="48">
        <v>924</v>
      </c>
      <c r="D9" s="48">
        <v>899.9</v>
      </c>
      <c r="E9" s="48">
        <v>940.2</v>
      </c>
      <c r="F9" s="49">
        <f t="shared" si="1"/>
        <v>104.47827536392933</v>
      </c>
      <c r="G9" s="48">
        <f t="shared" si="0"/>
        <v>101.75324675324676</v>
      </c>
      <c r="H9" s="38"/>
    </row>
    <row r="10" spans="1:8" ht="15" customHeight="1">
      <c r="A10" s="46" t="s">
        <v>43</v>
      </c>
      <c r="B10" s="54" t="s">
        <v>67</v>
      </c>
      <c r="C10" s="48">
        <v>90.3</v>
      </c>
      <c r="D10" s="48">
        <v>103</v>
      </c>
      <c r="E10" s="48">
        <v>135.1</v>
      </c>
      <c r="F10" s="49">
        <f t="shared" si="1"/>
        <v>131.16504854368932</v>
      </c>
      <c r="G10" s="48">
        <f t="shared" si="0"/>
        <v>149.6124031007752</v>
      </c>
      <c r="H10" s="38"/>
    </row>
    <row r="11" spans="1:8">
      <c r="A11" s="46" t="s">
        <v>44</v>
      </c>
      <c r="B11" s="47">
        <v>1.06E+16</v>
      </c>
      <c r="C11" s="48">
        <f>C12+C13</f>
        <v>1430.6999999999998</v>
      </c>
      <c r="D11" s="48">
        <f>D12+D13</f>
        <v>1732.1</v>
      </c>
      <c r="E11" s="48">
        <f>E12+E13</f>
        <v>1702.8999999999999</v>
      </c>
      <c r="F11" s="49">
        <f t="shared" si="1"/>
        <v>98.314185093239416</v>
      </c>
      <c r="G11" s="48">
        <f t="shared" si="0"/>
        <v>119.02565177884952</v>
      </c>
      <c r="H11" s="38"/>
    </row>
    <row r="12" spans="1:8">
      <c r="A12" s="39" t="s">
        <v>45</v>
      </c>
      <c r="B12" s="27" t="s">
        <v>46</v>
      </c>
      <c r="C12" s="14">
        <v>367.4</v>
      </c>
      <c r="D12" s="14">
        <v>371</v>
      </c>
      <c r="E12" s="14">
        <v>508.3</v>
      </c>
      <c r="F12" s="66">
        <f t="shared" si="1"/>
        <v>137.00808625336927</v>
      </c>
      <c r="G12" s="65">
        <f t="shared" si="0"/>
        <v>138.35057158410453</v>
      </c>
      <c r="H12" s="38"/>
    </row>
    <row r="13" spans="1:8" ht="15.75" customHeight="1">
      <c r="A13" s="39" t="s">
        <v>47</v>
      </c>
      <c r="B13" s="27" t="s">
        <v>48</v>
      </c>
      <c r="C13" s="14">
        <v>1063.3</v>
      </c>
      <c r="D13" s="14">
        <v>1361.1</v>
      </c>
      <c r="E13" s="14">
        <v>1194.5999999999999</v>
      </c>
      <c r="F13" s="66">
        <f t="shared" si="1"/>
        <v>87.767247079567994</v>
      </c>
      <c r="G13" s="65">
        <f t="shared" si="0"/>
        <v>112.34834947804006</v>
      </c>
      <c r="H13" s="38"/>
    </row>
    <row r="14" spans="1:8" ht="16.5" customHeight="1">
      <c r="A14" s="46" t="s">
        <v>92</v>
      </c>
      <c r="B14" s="47">
        <v>1.17E+16</v>
      </c>
      <c r="C14" s="48">
        <v>25</v>
      </c>
      <c r="D14" s="48">
        <v>0</v>
      </c>
      <c r="E14" s="48">
        <v>0</v>
      </c>
      <c r="F14" s="49">
        <v>0</v>
      </c>
      <c r="G14" s="48">
        <f t="shared" si="0"/>
        <v>0</v>
      </c>
      <c r="H14" s="38"/>
    </row>
    <row r="15" spans="1:8" ht="15" hidden="1" customHeight="1">
      <c r="A15" s="39" t="s">
        <v>49</v>
      </c>
      <c r="B15" s="15">
        <v>1.16E+16</v>
      </c>
      <c r="C15" s="14">
        <v>0</v>
      </c>
      <c r="D15" s="14">
        <v>0</v>
      </c>
      <c r="E15" s="14">
        <v>0</v>
      </c>
      <c r="F15" s="49" t="e">
        <f t="shared" si="1"/>
        <v>#DIV/0!</v>
      </c>
      <c r="G15" s="48" t="e">
        <f t="shared" si="0"/>
        <v>#DIV/0!</v>
      </c>
      <c r="H15" s="38"/>
    </row>
    <row r="16" spans="1:8" ht="39.75" customHeight="1">
      <c r="A16" s="46" t="s">
        <v>50</v>
      </c>
      <c r="B16" s="54" t="s">
        <v>51</v>
      </c>
      <c r="C16" s="48">
        <f>C17+C20+C21+C23</f>
        <v>4600.7999999999993</v>
      </c>
      <c r="D16" s="48">
        <f>D17+D20+D21+D23</f>
        <v>6192.3</v>
      </c>
      <c r="E16" s="48">
        <f>E17+E20+E21+E23</f>
        <v>5832.3</v>
      </c>
      <c r="F16" s="49">
        <f t="shared" si="1"/>
        <v>94.186328181774144</v>
      </c>
      <c r="G16" s="48">
        <f t="shared" si="0"/>
        <v>126.76708398539387</v>
      </c>
      <c r="H16" s="38"/>
    </row>
    <row r="17" spans="1:8" ht="51.75" customHeight="1">
      <c r="A17" s="46" t="s">
        <v>52</v>
      </c>
      <c r="B17" s="54" t="s">
        <v>53</v>
      </c>
      <c r="C17" s="48">
        <f>C18+C19</f>
        <v>210.7</v>
      </c>
      <c r="D17" s="48">
        <f>D18+D19</f>
        <v>905.8</v>
      </c>
      <c r="E17" s="48">
        <f>E18+E19</f>
        <v>905.8</v>
      </c>
      <c r="F17" s="49">
        <f t="shared" si="1"/>
        <v>100</v>
      </c>
      <c r="G17" s="48" t="s">
        <v>106</v>
      </c>
      <c r="H17" s="38"/>
    </row>
    <row r="18" spans="1:8" ht="66.75" customHeight="1">
      <c r="A18" s="39" t="s">
        <v>78</v>
      </c>
      <c r="B18" s="69" t="s">
        <v>105</v>
      </c>
      <c r="C18" s="14">
        <v>53.3</v>
      </c>
      <c r="D18" s="63">
        <v>905.8</v>
      </c>
      <c r="E18" s="14">
        <v>905.8</v>
      </c>
      <c r="F18" s="66">
        <f t="shared" si="1"/>
        <v>100</v>
      </c>
      <c r="G18" s="65" t="s">
        <v>108</v>
      </c>
      <c r="H18" s="38"/>
    </row>
    <row r="19" spans="1:8" s="6" customFormat="1" ht="81" customHeight="1">
      <c r="A19" s="39" t="s">
        <v>79</v>
      </c>
      <c r="B19" s="27" t="s">
        <v>80</v>
      </c>
      <c r="C19" s="14">
        <v>157.4</v>
      </c>
      <c r="D19" s="63">
        <v>0</v>
      </c>
      <c r="E19" s="14">
        <v>0</v>
      </c>
      <c r="F19" s="66">
        <v>0</v>
      </c>
      <c r="G19" s="65">
        <f t="shared" si="0"/>
        <v>0</v>
      </c>
      <c r="H19" s="38"/>
    </row>
    <row r="20" spans="1:8" ht="43.5" customHeight="1">
      <c r="A20" s="46" t="s">
        <v>81</v>
      </c>
      <c r="B20" s="54" t="s">
        <v>72</v>
      </c>
      <c r="C20" s="48">
        <v>2529</v>
      </c>
      <c r="D20" s="48">
        <v>2811</v>
      </c>
      <c r="E20" s="48">
        <v>2451</v>
      </c>
      <c r="F20" s="49">
        <f t="shared" si="1"/>
        <v>87.193169690501605</v>
      </c>
      <c r="G20" s="48">
        <f t="shared" si="0"/>
        <v>96.915776986951357</v>
      </c>
      <c r="H20" s="38"/>
    </row>
    <row r="21" spans="1:8" ht="52.5" customHeight="1">
      <c r="A21" s="46" t="s">
        <v>54</v>
      </c>
      <c r="B21" s="54" t="s">
        <v>55</v>
      </c>
      <c r="C21" s="48">
        <f>C22</f>
        <v>139</v>
      </c>
      <c r="D21" s="48">
        <f>D22</f>
        <v>165.7</v>
      </c>
      <c r="E21" s="48">
        <f>E22</f>
        <v>165.7</v>
      </c>
      <c r="F21" s="49">
        <f t="shared" si="1"/>
        <v>100</v>
      </c>
      <c r="G21" s="48">
        <f t="shared" si="0"/>
        <v>119.20863309352517</v>
      </c>
      <c r="H21" s="38"/>
    </row>
    <row r="22" spans="1:8" ht="55.5" customHeight="1">
      <c r="A22" s="39" t="s">
        <v>56</v>
      </c>
      <c r="B22" s="27" t="s">
        <v>57</v>
      </c>
      <c r="C22" s="14">
        <v>139</v>
      </c>
      <c r="D22" s="14">
        <v>165.7</v>
      </c>
      <c r="E22" s="14">
        <v>165.7</v>
      </c>
      <c r="F22" s="66">
        <f t="shared" si="1"/>
        <v>100</v>
      </c>
      <c r="G22" s="65">
        <f t="shared" si="0"/>
        <v>119.20863309352517</v>
      </c>
      <c r="H22" s="38"/>
    </row>
    <row r="23" spans="1:8" ht="16.5" customHeight="1">
      <c r="A23" s="46" t="s">
        <v>58</v>
      </c>
      <c r="B23" s="54" t="s">
        <v>59</v>
      </c>
      <c r="C23" s="48">
        <f>C24</f>
        <v>1722.1</v>
      </c>
      <c r="D23" s="48">
        <f>D24</f>
        <v>2309.8000000000002</v>
      </c>
      <c r="E23" s="48">
        <f>E24</f>
        <v>2309.8000000000002</v>
      </c>
      <c r="F23" s="49">
        <f t="shared" si="1"/>
        <v>100</v>
      </c>
      <c r="G23" s="48">
        <f t="shared" si="0"/>
        <v>134.1269380407642</v>
      </c>
      <c r="H23" s="38"/>
    </row>
    <row r="24" spans="1:8" ht="32.25" customHeight="1">
      <c r="A24" s="39" t="s">
        <v>60</v>
      </c>
      <c r="B24" s="27" t="s">
        <v>61</v>
      </c>
      <c r="C24" s="14">
        <v>1722.1</v>
      </c>
      <c r="D24" s="14">
        <v>2309.8000000000002</v>
      </c>
      <c r="E24" s="14">
        <v>2309.8000000000002</v>
      </c>
      <c r="F24" s="66">
        <f t="shared" si="1"/>
        <v>100</v>
      </c>
      <c r="G24" s="65">
        <f t="shared" si="0"/>
        <v>134.1269380407642</v>
      </c>
      <c r="H24" s="38"/>
    </row>
    <row r="25" spans="1:8" ht="39" hidden="1" customHeight="1">
      <c r="A25" s="40" t="s">
        <v>73</v>
      </c>
      <c r="B25" s="16" t="s">
        <v>74</v>
      </c>
      <c r="C25" s="35"/>
      <c r="D25" s="35"/>
      <c r="E25" s="35"/>
      <c r="F25" s="49" t="e">
        <f t="shared" si="1"/>
        <v>#DIV/0!</v>
      </c>
      <c r="G25" s="48" t="e">
        <f t="shared" si="0"/>
        <v>#DIV/0!</v>
      </c>
    </row>
    <row r="26" spans="1:8" ht="39" hidden="1" customHeight="1">
      <c r="A26" s="40" t="s">
        <v>75</v>
      </c>
      <c r="B26" s="16" t="s">
        <v>76</v>
      </c>
      <c r="C26" s="35"/>
      <c r="D26" s="35"/>
      <c r="E26" s="35"/>
      <c r="F26" s="49" t="e">
        <f t="shared" si="1"/>
        <v>#DIV/0!</v>
      </c>
      <c r="G26" s="48" t="e">
        <f t="shared" si="0"/>
        <v>#DIV/0!</v>
      </c>
    </row>
    <row r="27" spans="1:8" ht="21.75" customHeight="1">
      <c r="A27" s="55" t="s">
        <v>4</v>
      </c>
      <c r="B27" s="56"/>
      <c r="C27" s="57">
        <f>C29+C33+C35+C38+C43+C41</f>
        <v>7402.3999999999987</v>
      </c>
      <c r="D27" s="57">
        <f>D29+D33+D35+D38+D43+D41</f>
        <v>9399.4</v>
      </c>
      <c r="E27" s="57">
        <f>E29+E33+E35+E38+E43+E41</f>
        <v>8495.7999999999993</v>
      </c>
      <c r="F27" s="53">
        <f t="shared" si="1"/>
        <v>90.386620422580151</v>
      </c>
      <c r="G27" s="52">
        <f t="shared" si="0"/>
        <v>114.77088511834002</v>
      </c>
    </row>
    <row r="28" spans="1:8">
      <c r="A28" s="12" t="s">
        <v>3</v>
      </c>
      <c r="B28" s="17"/>
      <c r="C28" s="11"/>
      <c r="D28" s="11"/>
      <c r="E28" s="11"/>
      <c r="F28" s="66"/>
      <c r="G28" s="65"/>
    </row>
    <row r="29" spans="1:8">
      <c r="A29" s="58" t="s">
        <v>5</v>
      </c>
      <c r="B29" s="59" t="s">
        <v>6</v>
      </c>
      <c r="C29" s="48">
        <f>C30+C31+C32</f>
        <v>2332.3999999999996</v>
      </c>
      <c r="D29" s="48">
        <f t="shared" ref="D29:E29" si="2">D30+D31+D32</f>
        <v>2569.1</v>
      </c>
      <c r="E29" s="48">
        <f t="shared" si="2"/>
        <v>2383.5</v>
      </c>
      <c r="F29" s="49">
        <f t="shared" si="1"/>
        <v>92.775680199291585</v>
      </c>
      <c r="G29" s="48">
        <f t="shared" si="0"/>
        <v>102.19087635054022</v>
      </c>
    </row>
    <row r="30" spans="1:8" ht="57" customHeight="1">
      <c r="A30" s="12" t="s">
        <v>7</v>
      </c>
      <c r="B30" s="19" t="s">
        <v>8</v>
      </c>
      <c r="C30" s="14">
        <v>2328.1999999999998</v>
      </c>
      <c r="D30" s="36">
        <v>2510.6</v>
      </c>
      <c r="E30" s="14">
        <v>2378.6999999999998</v>
      </c>
      <c r="F30" s="66">
        <f t="shared" si="1"/>
        <v>94.746275790647644</v>
      </c>
      <c r="G30" s="65">
        <f t="shared" si="0"/>
        <v>102.16905764109612</v>
      </c>
    </row>
    <row r="31" spans="1:8" ht="15.75" hidden="1" customHeight="1">
      <c r="A31" s="12" t="s">
        <v>64</v>
      </c>
      <c r="B31" s="19" t="s">
        <v>65</v>
      </c>
      <c r="C31" s="14">
        <v>0</v>
      </c>
      <c r="D31" s="36">
        <v>0</v>
      </c>
      <c r="E31" s="14">
        <v>0</v>
      </c>
      <c r="F31" s="66" t="e">
        <f t="shared" si="1"/>
        <v>#DIV/0!</v>
      </c>
      <c r="G31" s="65">
        <v>0</v>
      </c>
    </row>
    <row r="32" spans="1:8" ht="24.75" customHeight="1">
      <c r="A32" s="12" t="s">
        <v>9</v>
      </c>
      <c r="B32" s="18" t="s">
        <v>10</v>
      </c>
      <c r="C32" s="14">
        <v>4.2</v>
      </c>
      <c r="D32" s="14">
        <v>58.5</v>
      </c>
      <c r="E32" s="14">
        <v>4.8</v>
      </c>
      <c r="F32" s="66">
        <f t="shared" si="1"/>
        <v>8.2051282051282044</v>
      </c>
      <c r="G32" s="65">
        <f t="shared" si="0"/>
        <v>114.28571428571428</v>
      </c>
    </row>
    <row r="33" spans="1:8">
      <c r="A33" s="58" t="s">
        <v>11</v>
      </c>
      <c r="B33" s="59" t="s">
        <v>12</v>
      </c>
      <c r="C33" s="48">
        <f t="shared" ref="C33:E33" si="3">C34</f>
        <v>139</v>
      </c>
      <c r="D33" s="48">
        <f t="shared" si="3"/>
        <v>165.7</v>
      </c>
      <c r="E33" s="48">
        <f t="shared" si="3"/>
        <v>165.7</v>
      </c>
      <c r="F33" s="49">
        <f t="shared" si="1"/>
        <v>100</v>
      </c>
      <c r="G33" s="48">
        <f t="shared" si="0"/>
        <v>119.20863309352517</v>
      </c>
    </row>
    <row r="34" spans="1:8" ht="25.5">
      <c r="A34" s="12" t="s">
        <v>13</v>
      </c>
      <c r="B34" s="18" t="s">
        <v>14</v>
      </c>
      <c r="C34" s="14">
        <v>139</v>
      </c>
      <c r="D34" s="14">
        <v>165.7</v>
      </c>
      <c r="E34" s="14">
        <v>165.7</v>
      </c>
      <c r="F34" s="66">
        <f t="shared" si="1"/>
        <v>100</v>
      </c>
      <c r="G34" s="65">
        <f t="shared" si="0"/>
        <v>119.20863309352517</v>
      </c>
    </row>
    <row r="35" spans="1:8">
      <c r="A35" s="58" t="s">
        <v>15</v>
      </c>
      <c r="B35" s="59" t="s">
        <v>16</v>
      </c>
      <c r="C35" s="48">
        <f>C36+C37</f>
        <v>3395.4</v>
      </c>
      <c r="D35" s="48">
        <f t="shared" ref="D35:E35" si="4">D36+D37</f>
        <v>3461.1</v>
      </c>
      <c r="E35" s="48">
        <f t="shared" si="4"/>
        <v>3425.5</v>
      </c>
      <c r="F35" s="49">
        <f t="shared" si="1"/>
        <v>98.971425269423023</v>
      </c>
      <c r="G35" s="48">
        <f t="shared" si="0"/>
        <v>100.88649349119396</v>
      </c>
    </row>
    <row r="36" spans="1:8" ht="25.5">
      <c r="A36" s="12" t="s">
        <v>17</v>
      </c>
      <c r="B36" s="18" t="s">
        <v>18</v>
      </c>
      <c r="C36" s="14">
        <v>3390.4</v>
      </c>
      <c r="D36" s="14">
        <v>3461.1</v>
      </c>
      <c r="E36" s="14">
        <v>3425.5</v>
      </c>
      <c r="F36" s="66">
        <f t="shared" si="1"/>
        <v>98.971425269423023</v>
      </c>
      <c r="G36" s="65">
        <f t="shared" si="0"/>
        <v>101.03527607361964</v>
      </c>
    </row>
    <row r="37" spans="1:8" s="6" customFormat="1" ht="25.5">
      <c r="A37" s="12" t="s">
        <v>86</v>
      </c>
      <c r="B37" s="18" t="s">
        <v>87</v>
      </c>
      <c r="C37" s="14">
        <v>5</v>
      </c>
      <c r="D37" s="14">
        <v>0</v>
      </c>
      <c r="E37" s="14">
        <v>0</v>
      </c>
      <c r="F37" s="66">
        <v>0</v>
      </c>
      <c r="G37" s="65">
        <f t="shared" si="0"/>
        <v>0</v>
      </c>
    </row>
    <row r="38" spans="1:8">
      <c r="A38" s="58" t="s">
        <v>19</v>
      </c>
      <c r="B38" s="59" t="s">
        <v>20</v>
      </c>
      <c r="C38" s="48">
        <f t="shared" ref="C38" si="5">C40</f>
        <v>187</v>
      </c>
      <c r="D38" s="48">
        <f>D40+D39</f>
        <v>1982.5</v>
      </c>
      <c r="E38" s="48">
        <f>E40+E39</f>
        <v>1397.3</v>
      </c>
      <c r="F38" s="49">
        <f t="shared" si="1"/>
        <v>70.481715006305166</v>
      </c>
      <c r="G38" s="48" t="s">
        <v>107</v>
      </c>
      <c r="H38" s="38"/>
    </row>
    <row r="39" spans="1:8" s="6" customFormat="1">
      <c r="A39" s="20" t="s">
        <v>93</v>
      </c>
      <c r="B39" s="21" t="s">
        <v>94</v>
      </c>
      <c r="C39" s="65">
        <v>0</v>
      </c>
      <c r="D39" s="65">
        <v>1720.1</v>
      </c>
      <c r="E39" s="65">
        <v>1203.0999999999999</v>
      </c>
      <c r="F39" s="66">
        <f t="shared" ref="F39" si="6">E39/D39*100</f>
        <v>69.943607929771517</v>
      </c>
      <c r="G39" s="65">
        <v>0</v>
      </c>
    </row>
    <row r="40" spans="1:8">
      <c r="A40" s="12" t="s">
        <v>21</v>
      </c>
      <c r="B40" s="18" t="s">
        <v>22</v>
      </c>
      <c r="C40" s="14">
        <v>187</v>
      </c>
      <c r="D40" s="14">
        <v>262.39999999999998</v>
      </c>
      <c r="E40" s="14">
        <v>194.2</v>
      </c>
      <c r="F40" s="66">
        <f t="shared" si="1"/>
        <v>74.009146341463421</v>
      </c>
      <c r="G40" s="65">
        <f t="shared" si="0"/>
        <v>103.85026737967912</v>
      </c>
    </row>
    <row r="41" spans="1:8" s="6" customFormat="1">
      <c r="A41" s="60" t="s">
        <v>90</v>
      </c>
      <c r="B41" s="59" t="s">
        <v>88</v>
      </c>
      <c r="C41" s="62">
        <f>C42</f>
        <v>2.2000000000000002</v>
      </c>
      <c r="D41" s="62">
        <f t="shared" ref="D41:E41" si="7">D42</f>
        <v>4.5</v>
      </c>
      <c r="E41" s="62">
        <f t="shared" si="7"/>
        <v>4.5</v>
      </c>
      <c r="F41" s="49">
        <f t="shared" si="1"/>
        <v>100</v>
      </c>
      <c r="G41" s="48" t="s">
        <v>95</v>
      </c>
      <c r="H41" s="38"/>
    </row>
    <row r="42" spans="1:8" s="6" customFormat="1" ht="38.25">
      <c r="A42" s="24" t="s">
        <v>91</v>
      </c>
      <c r="B42" s="18" t="s">
        <v>89</v>
      </c>
      <c r="C42" s="42">
        <v>2.2000000000000002</v>
      </c>
      <c r="D42" s="42">
        <v>4.5</v>
      </c>
      <c r="E42" s="42">
        <v>4.5</v>
      </c>
      <c r="F42" s="66">
        <f t="shared" si="1"/>
        <v>100</v>
      </c>
      <c r="G42" s="65" t="s">
        <v>95</v>
      </c>
    </row>
    <row r="43" spans="1:8">
      <c r="A43" s="60" t="s">
        <v>68</v>
      </c>
      <c r="B43" s="61" t="s">
        <v>23</v>
      </c>
      <c r="C43" s="62">
        <f t="shared" ref="C43:E43" si="8">C44</f>
        <v>1346.4</v>
      </c>
      <c r="D43" s="62">
        <f t="shared" si="8"/>
        <v>1216.5</v>
      </c>
      <c r="E43" s="62">
        <f t="shared" si="8"/>
        <v>1119.3</v>
      </c>
      <c r="F43" s="49">
        <f t="shared" si="1"/>
        <v>92.009864364981496</v>
      </c>
      <c r="G43" s="48">
        <f t="shared" si="0"/>
        <v>83.132798573975037</v>
      </c>
    </row>
    <row r="44" spans="1:8">
      <c r="A44" s="12" t="s">
        <v>24</v>
      </c>
      <c r="B44" s="18" t="s">
        <v>25</v>
      </c>
      <c r="C44" s="14">
        <v>1346.4</v>
      </c>
      <c r="D44" s="14">
        <v>1216.5</v>
      </c>
      <c r="E44" s="14">
        <v>1119.3</v>
      </c>
      <c r="F44" s="66">
        <f t="shared" si="1"/>
        <v>92.009864364981496</v>
      </c>
      <c r="G44" s="65">
        <f t="shared" si="0"/>
        <v>83.132798573975037</v>
      </c>
    </row>
    <row r="45" spans="1:8" ht="30" customHeight="1">
      <c r="A45" s="20" t="s">
        <v>26</v>
      </c>
      <c r="B45" s="21"/>
      <c r="C45" s="65">
        <f>C4-C27</f>
        <v>-5.6999999999998181</v>
      </c>
      <c r="D45" s="65">
        <f>D4-D27</f>
        <v>-148.29999999999927</v>
      </c>
      <c r="E45" s="65">
        <f>E4-E27</f>
        <v>507.80000000000109</v>
      </c>
      <c r="F45" s="66"/>
      <c r="G45" s="37"/>
    </row>
    <row r="46" spans="1:8">
      <c r="A46" s="50" t="s">
        <v>27</v>
      </c>
      <c r="B46" s="67"/>
      <c r="C46" s="52">
        <f t="shared" ref="C46" si="9">C48</f>
        <v>5.6999999999998181</v>
      </c>
      <c r="D46" s="52">
        <f t="shared" ref="D46:E46" si="10">D48</f>
        <v>148.29999999999927</v>
      </c>
      <c r="E46" s="52">
        <f t="shared" si="10"/>
        <v>-507.79999999999927</v>
      </c>
      <c r="F46" s="48"/>
      <c r="G46" s="68"/>
    </row>
    <row r="47" spans="1:8">
      <c r="A47" s="12" t="s">
        <v>3</v>
      </c>
      <c r="B47" s="18"/>
      <c r="C47" s="14"/>
      <c r="D47" s="14"/>
      <c r="E47" s="14"/>
      <c r="F47" s="14"/>
      <c r="G47" s="37"/>
    </row>
    <row r="48" spans="1:8" ht="25.5">
      <c r="A48" s="12" t="s">
        <v>28</v>
      </c>
      <c r="B48" s="18" t="s">
        <v>29</v>
      </c>
      <c r="C48" s="14">
        <f t="shared" ref="C48" si="11">C49+C50</f>
        <v>5.6999999999998181</v>
      </c>
      <c r="D48" s="14">
        <f t="shared" ref="D48:E48" si="12">D49+D50</f>
        <v>148.29999999999927</v>
      </c>
      <c r="E48" s="14">
        <f t="shared" si="12"/>
        <v>-507.79999999999927</v>
      </c>
      <c r="F48" s="37"/>
      <c r="G48" s="37"/>
    </row>
    <row r="49" spans="1:7" ht="25.5">
      <c r="A49" s="12" t="s">
        <v>30</v>
      </c>
      <c r="B49" s="18" t="s">
        <v>31</v>
      </c>
      <c r="C49" s="65">
        <v>-7584.1</v>
      </c>
      <c r="D49" s="14">
        <v>-9251.1</v>
      </c>
      <c r="E49" s="14">
        <v>-9011.4</v>
      </c>
      <c r="F49" s="37"/>
      <c r="G49" s="37"/>
    </row>
    <row r="50" spans="1:7" ht="25.5">
      <c r="A50" s="43" t="s">
        <v>32</v>
      </c>
      <c r="B50" s="44" t="s">
        <v>33</v>
      </c>
      <c r="C50" s="35">
        <v>7589.8</v>
      </c>
      <c r="D50" s="35">
        <v>9399.4</v>
      </c>
      <c r="E50" s="35">
        <v>8503.6</v>
      </c>
      <c r="F50" s="45"/>
      <c r="G50" s="45"/>
    </row>
    <row r="51" spans="1:7">
      <c r="A51" s="8"/>
      <c r="B51" s="8"/>
      <c r="C51" s="8"/>
      <c r="D51" s="8"/>
      <c r="E51" s="8"/>
      <c r="F51" s="8"/>
      <c r="G51" s="8"/>
    </row>
    <row r="52" spans="1:7" ht="30" customHeight="1">
      <c r="A52" s="70" t="s">
        <v>96</v>
      </c>
      <c r="B52" s="70"/>
      <c r="C52" s="70"/>
      <c r="D52" s="70"/>
      <c r="E52" s="70"/>
      <c r="F52" s="70"/>
      <c r="G52" s="70"/>
    </row>
    <row r="53" spans="1:7">
      <c r="A53" s="3"/>
      <c r="B53" s="3"/>
      <c r="C53" s="3"/>
      <c r="D53" s="3"/>
      <c r="E53" s="3"/>
      <c r="F53" s="3"/>
      <c r="G53" s="3"/>
    </row>
  </sheetData>
  <mergeCells count="2">
    <mergeCell ref="A52:G52"/>
    <mergeCell ref="A1:G1"/>
  </mergeCells>
  <pageMargins left="0.7" right="0.7" top="0.75" bottom="0.75" header="0.3" footer="0.3"/>
  <pageSetup paperSize="9" scale="7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A2" sqref="A2:G2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6.5703125" style="1" customWidth="1"/>
    <col min="5" max="5" width="16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71" t="s">
        <v>97</v>
      </c>
      <c r="B2" s="71"/>
      <c r="C2" s="71"/>
      <c r="D2" s="71"/>
      <c r="E2" s="71"/>
      <c r="F2" s="71"/>
      <c r="G2" s="71"/>
    </row>
    <row r="3" spans="1:7">
      <c r="A3" s="8"/>
      <c r="B3" s="8"/>
      <c r="C3" s="8"/>
      <c r="D3" s="8"/>
      <c r="E3" s="8"/>
      <c r="F3" s="8"/>
      <c r="G3" s="9" t="s">
        <v>38</v>
      </c>
    </row>
    <row r="4" spans="1:7" ht="117" customHeight="1">
      <c r="A4" s="28" t="s">
        <v>34</v>
      </c>
      <c r="B4" s="28" t="s">
        <v>35</v>
      </c>
      <c r="C4" s="28" t="s">
        <v>98</v>
      </c>
      <c r="D4" s="28" t="s">
        <v>99</v>
      </c>
      <c r="E4" s="28" t="s">
        <v>100</v>
      </c>
      <c r="F4" s="28" t="s">
        <v>82</v>
      </c>
      <c r="G4" s="28" t="s">
        <v>83</v>
      </c>
    </row>
    <row r="5" spans="1:7" ht="63" customHeight="1">
      <c r="A5" s="29" t="s">
        <v>36</v>
      </c>
      <c r="B5" s="32">
        <v>2</v>
      </c>
      <c r="C5" s="30">
        <v>1712.7</v>
      </c>
      <c r="D5" s="30">
        <v>1474.1</v>
      </c>
      <c r="E5" s="30">
        <v>1423.9</v>
      </c>
      <c r="F5" s="30">
        <f>E5/D5*100</f>
        <v>96.594532256970368</v>
      </c>
      <c r="G5" s="30">
        <f>E5/C5*100</f>
        <v>83.13773573889182</v>
      </c>
    </row>
    <row r="6" spans="1:7" ht="42" customHeight="1">
      <c r="A6" s="31" t="s">
        <v>37</v>
      </c>
      <c r="B6" s="32">
        <v>1</v>
      </c>
      <c r="C6" s="30">
        <v>651.29999999999995</v>
      </c>
      <c r="D6" s="30">
        <v>672.9</v>
      </c>
      <c r="E6" s="30">
        <v>661.9</v>
      </c>
      <c r="F6" s="30">
        <f>E6/D6*100</f>
        <v>98.365284589091999</v>
      </c>
      <c r="G6" s="30">
        <f>E6/C6*100</f>
        <v>101.62751420236451</v>
      </c>
    </row>
    <row r="7" spans="1:7">
      <c r="A7" s="22"/>
      <c r="B7" s="8"/>
      <c r="C7" s="8"/>
      <c r="D7" s="8"/>
      <c r="E7" s="8"/>
      <c r="F7" s="8"/>
      <c r="G7" s="8"/>
    </row>
    <row r="8" spans="1:7">
      <c r="A8" s="8"/>
      <c r="B8" s="8"/>
      <c r="C8" s="8"/>
      <c r="D8" s="8"/>
      <c r="E8" s="8"/>
      <c r="F8" s="8"/>
      <c r="G8" s="8"/>
    </row>
    <row r="9" spans="1:7">
      <c r="A9" s="8"/>
      <c r="B9" s="8"/>
      <c r="C9" s="8"/>
      <c r="D9" s="8"/>
      <c r="E9" s="8"/>
      <c r="F9" s="8"/>
      <c r="G9" s="8"/>
    </row>
    <row r="10" spans="1:7">
      <c r="A10" s="70" t="s">
        <v>96</v>
      </c>
      <c r="B10" s="70"/>
      <c r="C10" s="70"/>
      <c r="D10" s="70"/>
      <c r="E10" s="70"/>
      <c r="F10" s="70"/>
      <c r="G10" s="70"/>
    </row>
    <row r="11" spans="1:7">
      <c r="A11" s="8"/>
      <c r="B11" s="8"/>
      <c r="C11" s="8"/>
      <c r="D11" s="8"/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D4" sqref="D4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3"/>
      <c r="B1" s="3"/>
      <c r="C1" s="3"/>
      <c r="D1" s="3"/>
      <c r="E1" s="3"/>
      <c r="F1" s="3"/>
    </row>
    <row r="2" spans="1:9" ht="96" customHeight="1">
      <c r="A2" s="71" t="s">
        <v>109</v>
      </c>
      <c r="B2" s="70"/>
      <c r="C2" s="70"/>
      <c r="D2" s="70"/>
      <c r="E2" s="70"/>
      <c r="F2" s="70"/>
    </row>
    <row r="3" spans="1:9">
      <c r="A3" s="8"/>
      <c r="B3" s="8"/>
      <c r="C3" s="8"/>
      <c r="D3" s="8"/>
      <c r="E3" s="8"/>
      <c r="F3" s="9"/>
    </row>
    <row r="4" spans="1:9" ht="75.75" customHeight="1">
      <c r="A4" s="23" t="s">
        <v>62</v>
      </c>
      <c r="B4" s="7" t="s">
        <v>98</v>
      </c>
      <c r="C4" s="7" t="s">
        <v>99</v>
      </c>
      <c r="D4" s="7" t="s">
        <v>100</v>
      </c>
      <c r="E4" s="10" t="s">
        <v>82</v>
      </c>
      <c r="F4" s="10" t="s">
        <v>83</v>
      </c>
    </row>
    <row r="5" spans="1:9" ht="70.5" customHeight="1">
      <c r="A5" s="24" t="s">
        <v>69</v>
      </c>
      <c r="B5" s="64">
        <v>2</v>
      </c>
      <c r="C5" s="64">
        <v>2</v>
      </c>
      <c r="D5" s="64">
        <v>2</v>
      </c>
      <c r="E5" s="64">
        <f>D5/C5*100</f>
        <v>100</v>
      </c>
      <c r="F5" s="64">
        <f t="shared" ref="F5:F9" si="0">D5/B5*100</f>
        <v>100</v>
      </c>
    </row>
    <row r="6" spans="1:9" ht="75" customHeight="1">
      <c r="A6" s="33" t="s">
        <v>66</v>
      </c>
      <c r="B6" s="64">
        <v>187</v>
      </c>
      <c r="C6" s="64">
        <v>262.39999999999998</v>
      </c>
      <c r="D6" s="64">
        <v>194.2</v>
      </c>
      <c r="E6" s="64">
        <f>D6/C6*100</f>
        <v>74.009146341463421</v>
      </c>
      <c r="F6" s="64">
        <f t="shared" si="0"/>
        <v>103.85026737967912</v>
      </c>
    </row>
    <row r="7" spans="1:9" ht="87" customHeight="1">
      <c r="A7" s="34" t="s">
        <v>85</v>
      </c>
      <c r="B7" s="64">
        <v>3390.4</v>
      </c>
      <c r="C7" s="64">
        <v>3461.1</v>
      </c>
      <c r="D7" s="64">
        <v>3425.4</v>
      </c>
      <c r="E7" s="64">
        <f t="shared" ref="E7:E9" si="1">D7/C7*100</f>
        <v>98.968536014561849</v>
      </c>
      <c r="F7" s="64">
        <f t="shared" si="0"/>
        <v>101.03232656913639</v>
      </c>
      <c r="G7" s="2"/>
      <c r="H7" s="2"/>
      <c r="I7" s="2"/>
    </row>
    <row r="8" spans="1:9" ht="54.75" customHeight="1">
      <c r="A8" s="34" t="s">
        <v>77</v>
      </c>
      <c r="B8" s="64">
        <v>1346.4</v>
      </c>
      <c r="C8" s="64">
        <v>1216.5</v>
      </c>
      <c r="D8" s="64">
        <v>1119.3</v>
      </c>
      <c r="E8" s="64">
        <f t="shared" si="1"/>
        <v>92.009864364981496</v>
      </c>
      <c r="F8" s="64">
        <f t="shared" si="0"/>
        <v>83.132798573975037</v>
      </c>
      <c r="G8" s="2"/>
      <c r="H8" s="2"/>
      <c r="I8" s="2"/>
    </row>
    <row r="9" spans="1:9" ht="26.25" customHeight="1">
      <c r="A9" s="25" t="s">
        <v>63</v>
      </c>
      <c r="B9" s="26">
        <f t="shared" ref="B9" si="2">B6+B7+B5+B8</f>
        <v>4925.8</v>
      </c>
      <c r="C9" s="26">
        <f t="shared" ref="C9:D9" si="3">C6+C7+C5+C8</f>
        <v>4942</v>
      </c>
      <c r="D9" s="26">
        <f t="shared" si="3"/>
        <v>4740.8999999999996</v>
      </c>
      <c r="E9" s="26">
        <f t="shared" si="1"/>
        <v>95.930797248077695</v>
      </c>
      <c r="F9" s="26">
        <f t="shared" si="0"/>
        <v>96.24629501806811</v>
      </c>
      <c r="G9" s="4"/>
    </row>
    <row r="10" spans="1:9">
      <c r="A10" s="8"/>
      <c r="B10" s="8"/>
      <c r="C10" s="41"/>
      <c r="D10" s="41"/>
      <c r="E10" s="41"/>
      <c r="F10" s="41"/>
    </row>
    <row r="11" spans="1:9">
      <c r="A11" s="8"/>
      <c r="B11" s="8"/>
      <c r="C11" s="8"/>
      <c r="D11" s="8"/>
      <c r="E11" s="8"/>
      <c r="F11" s="8"/>
    </row>
    <row r="12" spans="1:9">
      <c r="A12" s="8"/>
      <c r="B12" s="8"/>
      <c r="C12" s="8"/>
      <c r="D12" s="8"/>
      <c r="E12" s="8"/>
      <c r="F12" s="8"/>
    </row>
    <row r="13" spans="1:9">
      <c r="A13" s="70" t="s">
        <v>96</v>
      </c>
      <c r="B13" s="70"/>
      <c r="C13" s="70"/>
      <c r="D13" s="70"/>
      <c r="E13" s="70"/>
      <c r="F13" s="70"/>
    </row>
    <row r="14" spans="1:9">
      <c r="A14" s="3"/>
      <c r="B14" s="3"/>
      <c r="C14" s="3"/>
      <c r="D14" s="3"/>
      <c r="E14" s="3"/>
      <c r="F14" s="3"/>
    </row>
    <row r="15" spans="1:9">
      <c r="A15" s="3"/>
      <c r="B15" s="3"/>
      <c r="C15" s="3"/>
      <c r="D15" s="3"/>
      <c r="E15" s="3"/>
      <c r="F15" s="3"/>
    </row>
    <row r="16" spans="1:9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2026-01-28T10:38:24Z</cp:lastPrinted>
  <dcterms:created xsi:type="dcterms:W3CDTF">2017-04-17T10:25:39Z</dcterms:created>
  <dcterms:modified xsi:type="dcterms:W3CDTF">2026-01-28T10:38:29Z</dcterms:modified>
</cp:coreProperties>
</file>