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95" yWindow="-255" windowWidth="14610" windowHeight="12555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1'!$D$9</definedName>
  </definedNames>
  <calcPr calcId="124519" iterate="1"/>
</workbook>
</file>

<file path=xl/calcChain.xml><?xml version="1.0" encoding="utf-8"?>
<calcChain xmlns="http://schemas.openxmlformats.org/spreadsheetml/2006/main">
  <c r="G33" i="1"/>
  <c r="G34"/>
  <c r="G35"/>
  <c r="G36"/>
  <c r="G37"/>
  <c r="G38"/>
  <c r="G39"/>
  <c r="G42"/>
  <c r="G43"/>
  <c r="F33"/>
  <c r="F34"/>
  <c r="F35"/>
  <c r="F36"/>
  <c r="F37"/>
  <c r="F38"/>
  <c r="F39"/>
  <c r="F40"/>
  <c r="F41"/>
  <c r="F42"/>
  <c r="F43"/>
  <c r="G19"/>
  <c r="G20"/>
  <c r="G21"/>
  <c r="G22"/>
  <c r="G23"/>
  <c r="G7"/>
  <c r="G8"/>
  <c r="G9"/>
  <c r="G10"/>
  <c r="G11"/>
  <c r="G12"/>
  <c r="G13"/>
  <c r="G15"/>
  <c r="G16"/>
  <c r="G17"/>
  <c r="G18"/>
  <c r="F19"/>
  <c r="F20"/>
  <c r="F21"/>
  <c r="F22"/>
  <c r="F23"/>
  <c r="F7"/>
  <c r="F8"/>
  <c r="F9"/>
  <c r="F10"/>
  <c r="F11"/>
  <c r="F12"/>
  <c r="F13"/>
  <c r="F15"/>
  <c r="F16"/>
  <c r="F17"/>
  <c r="F18"/>
  <c r="E6"/>
  <c r="D6"/>
  <c r="D15"/>
  <c r="C28" l="1"/>
  <c r="F7" i="3" l="1"/>
  <c r="F8"/>
  <c r="G24" i="1"/>
  <c r="G25"/>
  <c r="G29"/>
  <c r="G31"/>
  <c r="G32"/>
  <c r="F24"/>
  <c r="F25"/>
  <c r="F29"/>
  <c r="F32"/>
  <c r="E40"/>
  <c r="D40"/>
  <c r="C40"/>
  <c r="C16"/>
  <c r="E16"/>
  <c r="D16"/>
  <c r="C22"/>
  <c r="C20"/>
  <c r="D38"/>
  <c r="E35"/>
  <c r="D35"/>
  <c r="C35"/>
  <c r="C11"/>
  <c r="C7"/>
  <c r="E20"/>
  <c r="E22"/>
  <c r="D22"/>
  <c r="D20"/>
  <c r="E11"/>
  <c r="E7"/>
  <c r="D11"/>
  <c r="D7"/>
  <c r="E5" i="3"/>
  <c r="B9"/>
  <c r="C47" i="1"/>
  <c r="C45" s="1"/>
  <c r="C42"/>
  <c r="C38"/>
  <c r="C33"/>
  <c r="E8" i="3"/>
  <c r="C9"/>
  <c r="D9"/>
  <c r="E7"/>
  <c r="D42" i="1"/>
  <c r="E42"/>
  <c r="E38"/>
  <c r="D33"/>
  <c r="E33"/>
  <c r="D28"/>
  <c r="E28"/>
  <c r="F9" i="3" l="1"/>
  <c r="C6" i="1"/>
  <c r="F28"/>
  <c r="G28"/>
  <c r="C26"/>
  <c r="D26"/>
  <c r="E26"/>
  <c r="D4"/>
  <c r="E9" i="3"/>
  <c r="E15" i="1"/>
  <c r="C15"/>
  <c r="F6" l="1"/>
  <c r="G6"/>
  <c r="G26"/>
  <c r="F26"/>
  <c r="E4"/>
  <c r="F4" s="1"/>
  <c r="C4"/>
  <c r="G4" l="1"/>
  <c r="C44"/>
  <c r="F6" i="3"/>
  <c r="G5" i="2" l="1"/>
  <c r="E6" i="3"/>
  <c r="D44" i="1" l="1"/>
  <c r="F5" i="2" l="1"/>
  <c r="F6"/>
  <c r="G6"/>
  <c r="D47" i="1" l="1"/>
  <c r="D45" s="1"/>
  <c r="E47"/>
  <c r="E45" s="1"/>
  <c r="E44" l="1"/>
</calcChain>
</file>

<file path=xl/sharedStrings.xml><?xml version="1.0" encoding="utf-8"?>
<sst xmlns="http://schemas.openxmlformats.org/spreadsheetml/2006/main" count="116" uniqueCount="108">
  <si>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</si>
  <si>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</si>
  <si>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</si>
  <si>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</si>
  <si>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</si>
  <si>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</si>
  <si>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</si>
  <si>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</si>
  <si>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</si>
  <si>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</si>
  <si>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</si>
  <si>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</si>
  <si>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</si>
  <si>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</si>
  <si>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</si>
  <si>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</si>
  <si>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</si>
  <si>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</si>
  <si>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</si>
  <si>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</si>
  <si>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</si>
  <si>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</si>
  <si>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</si>
  <si>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</si>
  <si>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</si>
  <si>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</si>
  <si>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</si>
  <si>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</si>
  <si>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</si>
  <si>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</si>
  <si>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</si>
  <si>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</si>
  <si>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</si>
  <si>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</si>
  <si>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</si>
  <si>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</si>
  <si>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</si>
  <si>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</si>
  <si>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</si>
  <si>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</si>
  <si>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</si>
  <si>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</si>
  <si>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</si>
  <si>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</si>
  <si>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Единый сельскохозяйственный налог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</si>
  <si>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</si>
  <si>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</si>
  <si>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</si>
  <si>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</si>
  <si>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</si>
  <si>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Безвозмездные поступления от других бюджетов бюджетной системы Российской Федерации</t>
  </si>
  <si>
    <t>20200000000000151</t>
  </si>
  <si>
    <t>20210000000000151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</si>
  <si>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</si>
  <si>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</si>
  <si>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</si>
  <si>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</si>
  <si>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</si>
  <si>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</si>
  <si>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</si>
  <si>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</si>
  <si>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</si>
  <si>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</si>
  <si>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</si>
  <si>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>10503000010000110</t>
  </si>
  <si>
    <t>Культура и кинематография</t>
  </si>
  <si>
    <t>Муниципальная программа "Обеспечение первичных мер пожарной безопасности  Старобурасского муниципального образования Базарно-Карабулакского муниципального района"</t>
  </si>
  <si>
    <t>Налоги на товары (работы, услуги) реализуемые на территории Российской Федерации</t>
  </si>
  <si>
    <t>20220000000000150</t>
  </si>
  <si>
    <t>Прочие безвозмездные поступления в бюджеты сельских поселений</t>
  </si>
  <si>
    <t>20705000100000150</t>
  </si>
  <si>
    <t>Безвозмездные поступления от негосударственных организаций в бюджеты сельских поселений</t>
  </si>
  <si>
    <t>20405000100000150</t>
  </si>
  <si>
    <t>Муниципальная программа "Ремонт и содержание автомобильных дорог общего пользования местного значения в границах Старобурасского муниципального образования Базарно-Карабулакского муниципального района"</t>
  </si>
  <si>
    <t>Муниципальная программа "Развитие культуры Старобурасского муниципального образования Базарно-Карабулакского муниципального района"</t>
  </si>
  <si>
    <t>% исполнения плана                       2024 года</t>
  </si>
  <si>
    <t>% исполнения 2024 года к 2023 году</t>
  </si>
  <si>
    <t>% исполнения плана 2024 года</t>
  </si>
  <si>
    <t>20216001100002150</t>
  </si>
  <si>
    <t>Субсидии бюджетам бюджетной системы Российской Федерации (межбюджетные субсидии)</t>
  </si>
  <si>
    <t>00 0412 0000000000 000</t>
  </si>
  <si>
    <t>Другие вопросы в области национальной экономики</t>
  </si>
  <si>
    <t>Дотации бюджетам бюджетной системы Российской Федерации, в том числе: </t>
  </si>
  <si>
    <t>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</si>
  <si>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Дотации бюджетам сельских поселений на выравнивание бюджетной обеспеченности из бюджетов муниципальных районов</t>
  </si>
  <si>
    <t>20240000000000150</t>
  </si>
  <si>
    <t>10300000000000000</t>
  </si>
  <si>
    <t>Обеспечение проведения выборов и референдумов</t>
  </si>
  <si>
    <t>00 0107 0000000000 000</t>
  </si>
  <si>
    <t>20216001100001151</t>
  </si>
  <si>
    <t>Прочие межбюджетные трансферты, передаваемые бюджетам поселений</t>
  </si>
  <si>
    <t>20249999100000151</t>
  </si>
  <si>
    <t>Прочие неналоговые доходы</t>
  </si>
  <si>
    <t>Образование</t>
  </si>
  <si>
    <t>Профессиональная подготовка, переподготовка и повышение квалификации</t>
  </si>
  <si>
    <t>00 0705 0000000000 000</t>
  </si>
  <si>
    <t>00 0700 0000000000 000</t>
  </si>
  <si>
    <t>Исполнено на 1 января 2024 г. (тыс.руб)</t>
  </si>
  <si>
    <t>Утвержденные бюджетные назначения на           1 января 2025 г. (тыс.руб)</t>
  </si>
  <si>
    <t>Исполнено на 1 января 2025 г. 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</si>
  <si>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Старобурасскому муниципальному образованию Базарно-Карабулакского муниципального района
на 1 января 2025 года   
</t>
  </si>
  <si>
    <t>Исполнено на 1 января               2024 г. (тыс.руб)</t>
  </si>
  <si>
    <t>Исполнено на      1 января 2025 г. 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</si>
  <si>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Старобурасского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2025 года     
</t>
  </si>
  <si>
    <t xml:space="preserve">Сведения об исполнении бюджета Старобурасского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1января 2025 года         
</t>
  </si>
  <si>
    <t>Исполнено на 1 января 2024 г.</t>
  </si>
  <si>
    <t>Утвержденные бюджетные назначения на                        1 января 2025 г.</t>
  </si>
  <si>
    <t>Исполнено на 1 января 2025 г.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</si>
</sst>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7">
    <xf numFmtId="0" fontId="0" fillId="0" borderId="0"/>
    <xf numFmtId="0" fontId="2" fillId="0" borderId="3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2" fillId="0" borderId="7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8"/>
    <xf numFmtId="0" fontId="2" fillId="0" borderId="9">
      <alignment horizontal="center"/>
    </xf>
    <xf numFmtId="0" fontId="8" fillId="0" borderId="10">
      <alignment horizontal="right"/>
    </xf>
    <xf numFmtId="0" fontId="2" fillId="0" borderId="0"/>
    <xf numFmtId="0" fontId="2" fillId="0" borderId="11">
      <alignment horizontal="right"/>
    </xf>
    <xf numFmtId="49" fontId="2" fillId="0" borderId="12">
      <alignment horizontal="center"/>
    </xf>
    <xf numFmtId="0" fontId="8" fillId="0" borderId="13">
      <alignment horizontal="right"/>
    </xf>
    <xf numFmtId="0" fontId="10" fillId="0" borderId="0"/>
    <xf numFmtId="166" fontId="2" fillId="0" borderId="14">
      <alignment horizontal="center"/>
    </xf>
    <xf numFmtId="0" fontId="2" fillId="0" borderId="0">
      <alignment horizontal="left"/>
    </xf>
    <xf numFmtId="49" fontId="2" fillId="0" borderId="0"/>
    <xf numFmtId="49" fontId="2" fillId="0" borderId="11">
      <alignment horizontal="right" vertical="center"/>
    </xf>
    <xf numFmtId="49" fontId="2" fillId="0" borderId="14">
      <alignment horizontal="center" vertical="center"/>
    </xf>
    <xf numFmtId="0" fontId="2" fillId="0" borderId="7">
      <alignment horizontal="left" wrapText="1"/>
    </xf>
    <xf numFmtId="49" fontId="2" fillId="0" borderId="14">
      <alignment horizontal="center"/>
    </xf>
    <xf numFmtId="0" fontId="2" fillId="0" borderId="15">
      <alignment horizontal="left" wrapText="1"/>
    </xf>
    <xf numFmtId="49" fontId="2" fillId="0" borderId="11">
      <alignment horizontal="right"/>
    </xf>
    <xf numFmtId="0" fontId="2" fillId="0" borderId="16">
      <alignment horizontal="left"/>
    </xf>
    <xf numFmtId="49" fontId="2" fillId="0" borderId="16"/>
    <xf numFmtId="49" fontId="2" fillId="0" borderId="11"/>
    <xf numFmtId="49" fontId="2" fillId="0" borderId="17">
      <alignment horizontal="center"/>
    </xf>
    <xf numFmtId="0" fontId="7" fillId="0" borderId="7">
      <alignment horizontal="center"/>
    </xf>
    <xf numFmtId="0" fontId="2" fillId="0" borderId="18">
      <alignment horizontal="center" vertical="top" wrapText="1"/>
    </xf>
    <xf numFmtId="49" fontId="2" fillId="0" borderId="18">
      <alignment horizontal="center" vertical="top" wrapText="1"/>
    </xf>
    <xf numFmtId="0" fontId="6" fillId="0" borderId="19"/>
    <xf numFmtId="0" fontId="6" fillId="0" borderId="10"/>
    <xf numFmtId="0" fontId="2" fillId="0" borderId="18">
      <alignment horizontal="center" vertical="center"/>
    </xf>
    <xf numFmtId="0" fontId="2" fillId="0" borderId="9">
      <alignment horizontal="center" vertical="center"/>
    </xf>
    <xf numFmtId="49" fontId="2" fillId="0" borderId="9">
      <alignment horizontal="center" vertical="center"/>
    </xf>
    <xf numFmtId="0" fontId="2" fillId="0" borderId="20">
      <alignment horizontal="left" wrapText="1"/>
    </xf>
    <xf numFmtId="49" fontId="2" fillId="0" borderId="21">
      <alignment horizontal="center" wrapText="1"/>
    </xf>
    <xf numFmtId="49" fontId="2" fillId="0" borderId="22">
      <alignment horizontal="center"/>
    </xf>
    <xf numFmtId="4" fontId="2" fillId="0" borderId="22">
      <alignment horizontal="right" shrinkToFit="1"/>
    </xf>
    <xf numFmtId="0" fontId="2" fillId="0" borderId="23">
      <alignment horizontal="left" wrapText="1"/>
    </xf>
    <xf numFmtId="49" fontId="2" fillId="0" borderId="24">
      <alignment horizontal="center" shrinkToFit="1"/>
    </xf>
    <xf numFmtId="49" fontId="2" fillId="0" borderId="25">
      <alignment horizontal="center"/>
    </xf>
    <xf numFmtId="4" fontId="2" fillId="0" borderId="25">
      <alignment horizontal="right" shrinkToFit="1"/>
    </xf>
    <xf numFmtId="0" fontId="2" fillId="0" borderId="26">
      <alignment horizontal="left" wrapText="1" indent="2"/>
    </xf>
    <xf numFmtId="49" fontId="2" fillId="0" borderId="27">
      <alignment horizontal="center" shrinkToFit="1"/>
    </xf>
    <xf numFmtId="49" fontId="2" fillId="0" borderId="28">
      <alignment horizontal="center"/>
    </xf>
    <xf numFmtId="4" fontId="2" fillId="0" borderId="28">
      <alignment horizontal="right" shrinkToFit="1"/>
    </xf>
    <xf numFmtId="49" fontId="2" fillId="0" borderId="0">
      <alignment horizontal="right"/>
    </xf>
    <xf numFmtId="0" fontId="7" fillId="0" borderId="10">
      <alignment horizontal="center"/>
    </xf>
    <xf numFmtId="0" fontId="2" fillId="0" borderId="9">
      <alignment horizontal="center" vertical="center" shrinkToFit="1"/>
    </xf>
    <xf numFmtId="49" fontId="2" fillId="0" borderId="9">
      <alignment horizontal="center" vertical="center" shrinkToFit="1"/>
    </xf>
    <xf numFmtId="49" fontId="6" fillId="0" borderId="10"/>
    <xf numFmtId="0" fontId="2" fillId="0" borderId="21">
      <alignment horizontal="center" shrinkToFit="1"/>
    </xf>
    <xf numFmtId="4" fontId="2" fillId="0" borderId="29">
      <alignment horizontal="right" shrinkToFit="1"/>
    </xf>
    <xf numFmtId="49" fontId="6" fillId="0" borderId="13"/>
    <xf numFmtId="0" fontId="2" fillId="0" borderId="24">
      <alignment horizontal="center" shrinkToFit="1"/>
    </xf>
    <xf numFmtId="167" fontId="2" fillId="0" borderId="25">
      <alignment horizontal="right" shrinkToFit="1"/>
    </xf>
    <xf numFmtId="167" fontId="2" fillId="0" borderId="30">
      <alignment horizontal="right" shrinkToFit="1"/>
    </xf>
    <xf numFmtId="0" fontId="2" fillId="0" borderId="3">
      <alignment horizontal="left" wrapText="1"/>
    </xf>
    <xf numFmtId="49" fontId="2" fillId="0" borderId="27">
      <alignment horizontal="center" wrapText="1"/>
    </xf>
    <xf numFmtId="49" fontId="2" fillId="0" borderId="28">
      <alignment horizontal="center" wrapText="1"/>
    </xf>
    <xf numFmtId="4" fontId="2" fillId="0" borderId="28">
      <alignment horizontal="right" wrapText="1"/>
    </xf>
    <xf numFmtId="4" fontId="2" fillId="0" borderId="26">
      <alignment horizontal="right" wrapText="1"/>
    </xf>
    <xf numFmtId="0" fontId="6" fillId="0" borderId="13">
      <alignment wrapText="1"/>
    </xf>
    <xf numFmtId="0" fontId="2" fillId="0" borderId="31">
      <alignment horizontal="left" wrapText="1"/>
    </xf>
    <xf numFmtId="49" fontId="2" fillId="0" borderId="32">
      <alignment horizontal="center" shrinkToFit="1"/>
    </xf>
    <xf numFmtId="49" fontId="2" fillId="0" borderId="33">
      <alignment horizontal="center"/>
    </xf>
    <xf numFmtId="4" fontId="2" fillId="0" borderId="33">
      <alignment horizontal="right" shrinkToFit="1"/>
    </xf>
    <xf numFmtId="49" fontId="2" fillId="0" borderId="34">
      <alignment horizontal="center"/>
    </xf>
    <xf numFmtId="0" fontId="6" fillId="0" borderId="13"/>
    <xf numFmtId="0" fontId="10" fillId="0" borderId="16"/>
    <xf numFmtId="0" fontId="10" fillId="0" borderId="35"/>
    <xf numFmtId="0" fontId="2" fillId="0" borderId="0">
      <alignment wrapText="1"/>
    </xf>
    <xf numFmtId="49" fontId="2" fillId="0" borderId="0">
      <alignment wrapText="1"/>
    </xf>
    <xf numFmtId="49" fontId="2" fillId="0" borderId="0">
      <alignment horizontal="center"/>
    </xf>
    <xf numFmtId="49" fontId="11" fillId="0" borderId="0"/>
    <xf numFmtId="0" fontId="2" fillId="0" borderId="7">
      <alignment horizontal="left"/>
    </xf>
    <xf numFmtId="49" fontId="2" fillId="0" borderId="7">
      <alignment horizontal="left"/>
    </xf>
    <xf numFmtId="0" fontId="2" fillId="0" borderId="7">
      <alignment horizontal="center" shrinkToFit="1"/>
    </xf>
    <xf numFmtId="49" fontId="2" fillId="0" borderId="7">
      <alignment horizontal="center" vertical="center" shrinkToFit="1"/>
    </xf>
    <xf numFmtId="49" fontId="6" fillId="0" borderId="7">
      <alignment shrinkToFit="1"/>
    </xf>
    <xf numFmtId="49" fontId="2" fillId="0" borderId="7">
      <alignment horizontal="right"/>
    </xf>
    <xf numFmtId="0" fontId="2" fillId="0" borderId="21">
      <alignment horizontal="center" vertical="center" shrinkToFit="1"/>
    </xf>
    <xf numFmtId="49" fontId="2" fillId="0" borderId="22">
      <alignment horizontal="center" vertical="center"/>
    </xf>
    <xf numFmtId="0" fontId="2" fillId="0" borderId="20">
      <alignment horizontal="left" wrapText="1" indent="2"/>
    </xf>
    <xf numFmtId="0" fontId="2" fillId="0" borderId="36">
      <alignment horizontal="center" vertical="center" shrinkToFit="1"/>
    </xf>
    <xf numFmtId="49" fontId="2" fillId="0" borderId="18">
      <alignment horizontal="center" vertical="center"/>
    </xf>
    <xf numFmtId="167" fontId="2" fillId="0" borderId="18">
      <alignment horizontal="right" vertical="center" shrinkToFit="1"/>
    </xf>
    <xf numFmtId="167" fontId="2" fillId="0" borderId="31">
      <alignment horizontal="right" vertical="center" shrinkToFit="1"/>
    </xf>
    <xf numFmtId="0" fontId="2" fillId="0" borderId="37">
      <alignment horizontal="left" wrapText="1"/>
    </xf>
    <xf numFmtId="4" fontId="2" fillId="0" borderId="18">
      <alignment horizontal="right" shrinkToFit="1"/>
    </xf>
    <xf numFmtId="4" fontId="2" fillId="0" borderId="31">
      <alignment horizontal="right" shrinkToFit="1"/>
    </xf>
    <xf numFmtId="0" fontId="2" fillId="0" borderId="23">
      <alignment horizontal="left" wrapText="1" indent="2"/>
    </xf>
    <xf numFmtId="0" fontId="12" fillId="0" borderId="31">
      <alignment wrapText="1"/>
    </xf>
    <xf numFmtId="0" fontId="12" fillId="0" borderId="31"/>
    <xf numFmtId="0" fontId="12" fillId="2" borderId="31">
      <alignment wrapText="1"/>
    </xf>
    <xf numFmtId="0" fontId="2" fillId="2" borderId="3">
      <alignment horizontal="left" wrapText="1"/>
    </xf>
    <xf numFmtId="49" fontId="2" fillId="0" borderId="31">
      <alignment horizontal="center" shrinkToFit="1"/>
    </xf>
    <xf numFmtId="49" fontId="2" fillId="0" borderId="18">
      <alignment horizontal="center" vertical="center" shrinkToFit="1"/>
    </xf>
    <xf numFmtId="0" fontId="6" fillId="0" borderId="16">
      <alignment horizontal="left"/>
    </xf>
    <xf numFmtId="0" fontId="6" fillId="0" borderId="35">
      <alignment horizontal="left" wrapText="1"/>
    </xf>
    <xf numFmtId="0" fontId="6" fillId="0" borderId="35">
      <alignment horizontal="left"/>
    </xf>
    <xf numFmtId="0" fontId="2" fillId="0" borderId="35"/>
    <xf numFmtId="49" fontId="6" fillId="0" borderId="35"/>
    <xf numFmtId="49" fontId="6" fillId="0" borderId="35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2" fillId="0" borderId="0"/>
    <xf numFmtId="49" fontId="6" fillId="0" borderId="0"/>
    <xf numFmtId="49" fontId="6" fillId="0" borderId="0"/>
    <xf numFmtId="0" fontId="2" fillId="0" borderId="0">
      <alignment horizontal="center" wrapText="1"/>
    </xf>
    <xf numFmtId="0" fontId="2" fillId="0" borderId="7">
      <alignment horizontal="center" wrapText="1"/>
    </xf>
    <xf numFmtId="0" fontId="13" fillId="0" borderId="0">
      <alignment horizontal="center"/>
    </xf>
    <xf numFmtId="0" fontId="13" fillId="0" borderId="16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2" fillId="0" borderId="0">
      <alignment horizontal="left"/>
    </xf>
    <xf numFmtId="49" fontId="2" fillId="0" borderId="0">
      <alignment horizontal="center" wrapText="1"/>
    </xf>
    <xf numFmtId="0" fontId="2" fillId="0" borderId="0">
      <alignment horizontal="center"/>
    </xf>
    <xf numFmtId="0" fontId="13" fillId="0" borderId="16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2" fillId="0" borderId="0">
      <alignment horizontal="center" wrapText="1"/>
    </xf>
    <xf numFmtId="0" fontId="12" fillId="0" borderId="0"/>
    <xf numFmtId="0" fontId="10" fillId="0" borderId="7"/>
    <xf numFmtId="0" fontId="10" fillId="0" borderId="0"/>
    <xf numFmtId="0" fontId="6" fillId="0" borderId="7"/>
    <xf numFmtId="0" fontId="6" fillId="0" borderId="18">
      <alignment horizontal="left" wrapText="1"/>
    </xf>
    <xf numFmtId="0" fontId="6" fillId="0" borderId="16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3" borderId="0"/>
    <xf numFmtId="0" fontId="6" fillId="0" borderId="18">
      <alignment horizontal="left"/>
    </xf>
    <xf numFmtId="0" fontId="5" fillId="0" borderId="0"/>
    <xf numFmtId="0" fontId="10" fillId="0" borderId="7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3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Fill="1"/>
    <xf numFmtId="0" fontId="17" fillId="0" borderId="0" xfId="0" applyFont="1"/>
    <xf numFmtId="164" fontId="1" fillId="0" borderId="0" xfId="0" applyNumberFormat="1" applyFont="1"/>
    <xf numFmtId="0" fontId="1" fillId="0" borderId="0" xfId="0" applyFont="1"/>
    <xf numFmtId="0" fontId="15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37" fontId="15" fillId="0" borderId="1" xfId="0" applyNumberFormat="1" applyFont="1" applyFill="1" applyBorder="1" applyAlignment="1">
      <alignment horizontal="center" vertical="top" wrapText="1"/>
    </xf>
    <xf numFmtId="0" fontId="18" fillId="0" borderId="1" xfId="0" applyFont="1" applyBorder="1" applyAlignment="1">
      <alignment horizontal="left" vertical="top" wrapText="1"/>
    </xf>
    <xf numFmtId="37" fontId="18" fillId="0" borderId="1" xfId="0" applyNumberFormat="1" applyFont="1" applyBorder="1" applyAlignment="1">
      <alignment horizontal="center" vertical="top" wrapText="1"/>
    </xf>
    <xf numFmtId="1" fontId="19" fillId="0" borderId="1" xfId="0" applyNumberFormat="1" applyFont="1" applyBorder="1" applyAlignment="1">
      <alignment horizontal="right" vertical="center" wrapText="1"/>
    </xf>
    <xf numFmtId="49" fontId="19" fillId="0" borderId="4" xfId="0" applyNumberFormat="1" applyFont="1" applyBorder="1" applyAlignment="1">
      <alignment horizontal="right" vertical="center" wrapText="1"/>
    </xf>
    <xf numFmtId="0" fontId="15" fillId="0" borderId="4" xfId="0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center" wrapText="1"/>
    </xf>
    <xf numFmtId="0" fontId="18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17" fillId="0" borderId="0" xfId="0" applyFont="1" applyAlignment="1">
      <alignment horizontal="left"/>
    </xf>
    <xf numFmtId="0" fontId="15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49" fontId="19" fillId="0" borderId="1" xfId="0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165" fontId="20" fillId="0" borderId="1" xfId="2" applyNumberFormat="1" applyFont="1" applyFill="1" applyBorder="1" applyAlignment="1" applyProtection="1">
      <alignment vertical="top" wrapText="1"/>
      <protection hidden="1"/>
    </xf>
    <xf numFmtId="165" fontId="20" fillId="0" borderId="5" xfId="2" applyNumberFormat="1" applyFont="1" applyFill="1" applyBorder="1" applyAlignment="1" applyProtection="1">
      <alignment vertical="top" wrapText="1"/>
      <protection hidden="1"/>
    </xf>
    <xf numFmtId="0" fontId="19" fillId="0" borderId="1" xfId="0" applyFont="1" applyBorder="1" applyAlignment="1">
      <alignment vertical="top" wrapText="1"/>
    </xf>
    <xf numFmtId="0" fontId="19" fillId="0" borderId="4" xfId="0" applyFont="1" applyBorder="1" applyAlignment="1">
      <alignment vertical="top" wrapText="1"/>
    </xf>
    <xf numFmtId="0" fontId="17" fillId="0" borderId="0" xfId="0" applyFont="1" applyFill="1"/>
    <xf numFmtId="0" fontId="18" fillId="0" borderId="2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right" vertical="center" wrapText="1"/>
    </xf>
    <xf numFmtId="49" fontId="19" fillId="0" borderId="1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168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8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right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164" fontId="18" fillId="0" borderId="6" xfId="0" applyNumberFormat="1" applyFont="1" applyFill="1" applyBorder="1" applyAlignment="1">
      <alignment horizontal="right" vertical="center" wrapText="1"/>
    </xf>
    <xf numFmtId="0" fontId="1" fillId="0" borderId="0" xfId="0" applyFont="1"/>
    <xf numFmtId="49" fontId="19" fillId="0" borderId="1" xfId="0" applyNumberFormat="1" applyFont="1" applyBorder="1" applyAlignment="1">
      <alignment horizontal="right" vertical="center" wrapText="1"/>
    </xf>
    <xf numFmtId="0" fontId="1" fillId="0" borderId="0" xfId="0" applyFont="1"/>
    <xf numFmtId="164" fontId="15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" fontId="19" fillId="0" borderId="1" xfId="0" applyNumberFormat="1" applyFont="1" applyBorder="1" applyAlignment="1">
      <alignment horizontal="right" vertical="center" wrapText="1"/>
    </xf>
    <xf numFmtId="164" fontId="15" fillId="0" borderId="4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top" wrapText="1"/>
    </xf>
    <xf numFmtId="164" fontId="15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vertical="center" wrapText="1"/>
    </xf>
    <xf numFmtId="164" fontId="1" fillId="0" borderId="0" xfId="0" applyNumberFormat="1" applyFont="1"/>
    <xf numFmtId="164" fontId="15" fillId="0" borderId="1" xfId="0" applyNumberFormat="1" applyFont="1" applyFill="1" applyBorder="1" applyAlignment="1">
      <alignment vertical="center" wrapText="1"/>
    </xf>
    <xf numFmtId="0" fontId="19" fillId="0" borderId="1" xfId="0" applyFont="1" applyBorder="1" applyAlignment="1">
      <alignment vertical="top" wrapText="1"/>
    </xf>
    <xf numFmtId="164" fontId="18" fillId="0" borderId="2" xfId="0" applyNumberFormat="1" applyFont="1" applyFill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</cellXfs>
  <cellStyles count="157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4"/>
    <cellStyle name="Обычный 2 3" xfId="5"/>
    <cellStyle name="Обычный 2 4" xfId="148"/>
    <cellStyle name="Обычный 2 5" xfId="3"/>
    <cellStyle name="Обычный 2 5 2" xfId="156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2"/>
  <sheetViews>
    <sheetView tabSelected="1" zoomScale="90" zoomScaleNormal="90" workbookViewId="0">
      <selection activeCell="E6" sqref="E6"/>
    </sheetView>
  </sheetViews>
  <sheetFormatPr defaultRowHeight="15"/>
  <cols>
    <col min="1" max="1" width="32.28515625" style="1" customWidth="1"/>
    <col min="2" max="2" width="23.28515625" style="1" customWidth="1"/>
    <col min="3" max="3" width="11.7109375" style="1" customWidth="1"/>
    <col min="4" max="4" width="17.7109375" style="1" customWidth="1"/>
    <col min="5" max="5" width="11.5703125" style="1" customWidth="1"/>
    <col min="6" max="6" width="12" style="1" customWidth="1"/>
    <col min="7" max="7" width="12.7109375" style="1" customWidth="1"/>
    <col min="8" max="16384" width="9.140625" style="1"/>
  </cols>
  <sheetData>
    <row r="1" spans="1:9" ht="58.5" customHeight="1">
      <c r="A1" s="73" t="s">
        <v>104</v>
      </c>
      <c r="B1" s="72"/>
      <c r="C1" s="72"/>
      <c r="D1" s="72"/>
      <c r="E1" s="72"/>
      <c r="F1" s="72"/>
      <c r="G1" s="72"/>
    </row>
    <row r="2" spans="1:9">
      <c r="A2" s="7"/>
      <c r="B2" s="7"/>
      <c r="C2" s="7"/>
      <c r="D2" s="7"/>
      <c r="E2" s="7"/>
      <c r="F2" s="7"/>
      <c r="G2" s="8" t="s">
        <v>38</v>
      </c>
    </row>
    <row r="3" spans="1:9" ht="69" customHeight="1">
      <c r="A3" s="9" t="s">
        <v>0</v>
      </c>
      <c r="B3" s="9" t="s">
        <v>1</v>
      </c>
      <c r="C3" s="6" t="s">
        <v>105</v>
      </c>
      <c r="D3" s="6" t="s">
        <v>106</v>
      </c>
      <c r="E3" s="6" t="s">
        <v>107</v>
      </c>
      <c r="F3" s="9" t="s">
        <v>75</v>
      </c>
      <c r="G3" s="9" t="s">
        <v>76</v>
      </c>
    </row>
    <row r="4" spans="1:9" ht="15.75" customHeight="1">
      <c r="A4" s="10" t="s">
        <v>2</v>
      </c>
      <c r="B4" s="11"/>
      <c r="C4" s="55">
        <f>C6+C15</f>
        <v>7787</v>
      </c>
      <c r="D4" s="55">
        <f>D6+D15</f>
        <v>7484.2999999999993</v>
      </c>
      <c r="E4" s="55">
        <f>E6+E15</f>
        <v>7396.6999999999989</v>
      </c>
      <c r="F4" s="49">
        <f>E4/D4*100</f>
        <v>98.829549857702119</v>
      </c>
      <c r="G4" s="55">
        <f t="shared" ref="G4:G43" si="0">E4/C4*100</f>
        <v>94.987800179786802</v>
      </c>
    </row>
    <row r="5" spans="1:9" ht="15" customHeight="1">
      <c r="A5" s="12" t="s">
        <v>3</v>
      </c>
      <c r="B5" s="13"/>
      <c r="C5" s="56"/>
      <c r="D5" s="56"/>
      <c r="E5" s="56"/>
      <c r="F5" s="49"/>
      <c r="G5" s="55"/>
    </row>
    <row r="6" spans="1:9" ht="14.25" customHeight="1">
      <c r="A6" s="34" t="s">
        <v>40</v>
      </c>
      <c r="B6" s="14">
        <v>1E+16</v>
      </c>
      <c r="C6" s="56">
        <f t="shared" ref="C6:D6" si="1">C7+C9+C10+C11+C14</f>
        <v>3118</v>
      </c>
      <c r="D6" s="56">
        <f>D7+D9+D10+D11+D14</f>
        <v>2883.5</v>
      </c>
      <c r="E6" s="56">
        <f>E7+E9+E10+E11+E14</f>
        <v>2795.8999999999996</v>
      </c>
      <c r="F6" s="51">
        <f t="shared" ref="F6:F43" si="2">E6/D6*100</f>
        <v>96.96202531645568</v>
      </c>
      <c r="G6" s="56">
        <f t="shared" si="0"/>
        <v>89.669660038486199</v>
      </c>
      <c r="H6" s="67"/>
    </row>
    <row r="7" spans="1:9" ht="16.5" customHeight="1">
      <c r="A7" s="34" t="s">
        <v>41</v>
      </c>
      <c r="B7" s="14">
        <v>1.01E+16</v>
      </c>
      <c r="C7" s="56">
        <f>C8</f>
        <v>238.6</v>
      </c>
      <c r="D7" s="56">
        <f>D8</f>
        <v>298.8</v>
      </c>
      <c r="E7" s="56">
        <f>E8</f>
        <v>325.89999999999998</v>
      </c>
      <c r="F7" s="51">
        <f t="shared" si="2"/>
        <v>109.06961178045513</v>
      </c>
      <c r="G7" s="56">
        <f t="shared" si="0"/>
        <v>136.58843252305113</v>
      </c>
      <c r="H7" s="67"/>
    </row>
    <row r="8" spans="1:9" ht="15.75" customHeight="1">
      <c r="A8" s="34" t="s">
        <v>42</v>
      </c>
      <c r="B8" s="28" t="s">
        <v>43</v>
      </c>
      <c r="C8" s="56">
        <v>238.6</v>
      </c>
      <c r="D8" s="56">
        <v>298.8</v>
      </c>
      <c r="E8" s="56">
        <v>325.89999999999998</v>
      </c>
      <c r="F8" s="51">
        <f t="shared" si="2"/>
        <v>109.06961178045513</v>
      </c>
      <c r="G8" s="56">
        <f t="shared" si="0"/>
        <v>136.58843252305113</v>
      </c>
      <c r="H8" s="67"/>
    </row>
    <row r="9" spans="1:9" ht="38.25">
      <c r="A9" s="34" t="s">
        <v>67</v>
      </c>
      <c r="B9" s="42" t="s">
        <v>86</v>
      </c>
      <c r="C9" s="56">
        <v>878.7</v>
      </c>
      <c r="D9" s="56">
        <v>861.4</v>
      </c>
      <c r="E9" s="56">
        <v>924</v>
      </c>
      <c r="F9" s="51">
        <f t="shared" si="2"/>
        <v>107.26723937775715</v>
      </c>
      <c r="G9" s="56">
        <f t="shared" si="0"/>
        <v>105.15534312051895</v>
      </c>
      <c r="H9" s="67"/>
    </row>
    <row r="10" spans="1:9" ht="15" customHeight="1">
      <c r="A10" s="34" t="s">
        <v>44</v>
      </c>
      <c r="B10" s="28" t="s">
        <v>64</v>
      </c>
      <c r="C10" s="56">
        <v>99.5</v>
      </c>
      <c r="D10" s="56">
        <v>70.8</v>
      </c>
      <c r="E10" s="56">
        <v>90.3</v>
      </c>
      <c r="F10" s="51">
        <f t="shared" si="2"/>
        <v>127.54237288135593</v>
      </c>
      <c r="G10" s="56">
        <f t="shared" si="0"/>
        <v>90.753768844221099</v>
      </c>
      <c r="H10" s="67"/>
      <c r="I10" s="67"/>
    </row>
    <row r="11" spans="1:9">
      <c r="A11" s="34" t="s">
        <v>45</v>
      </c>
      <c r="B11" s="14">
        <v>1.06E+16</v>
      </c>
      <c r="C11" s="56">
        <f>C12+C13</f>
        <v>1901.2</v>
      </c>
      <c r="D11" s="56">
        <f>D12+D13</f>
        <v>1652.5</v>
      </c>
      <c r="E11" s="56">
        <f>E12+E13</f>
        <v>1430.6999999999998</v>
      </c>
      <c r="F11" s="51">
        <f t="shared" si="2"/>
        <v>86.577912254160353</v>
      </c>
      <c r="G11" s="56">
        <f t="shared" si="0"/>
        <v>75.252472122869747</v>
      </c>
      <c r="H11" s="67"/>
    </row>
    <row r="12" spans="1:9">
      <c r="A12" s="34" t="s">
        <v>46</v>
      </c>
      <c r="B12" s="28" t="s">
        <v>47</v>
      </c>
      <c r="C12" s="56">
        <v>277.8</v>
      </c>
      <c r="D12" s="56">
        <v>298</v>
      </c>
      <c r="E12" s="56">
        <v>367.4</v>
      </c>
      <c r="F12" s="51">
        <f t="shared" si="2"/>
        <v>123.28859060402684</v>
      </c>
      <c r="G12" s="56">
        <f t="shared" si="0"/>
        <v>132.2534197264219</v>
      </c>
      <c r="H12" s="67"/>
    </row>
    <row r="13" spans="1:9" ht="15.75" customHeight="1">
      <c r="A13" s="34" t="s">
        <v>48</v>
      </c>
      <c r="B13" s="28" t="s">
        <v>49</v>
      </c>
      <c r="C13" s="56">
        <v>1623.4</v>
      </c>
      <c r="D13" s="56">
        <v>1354.5</v>
      </c>
      <c r="E13" s="56">
        <v>1063.3</v>
      </c>
      <c r="F13" s="51">
        <f t="shared" si="2"/>
        <v>78.501291989664082</v>
      </c>
      <c r="G13" s="56">
        <f t="shared" si="0"/>
        <v>65.498336823949728</v>
      </c>
      <c r="H13" s="67"/>
    </row>
    <row r="14" spans="1:9" ht="16.5" customHeight="1">
      <c r="A14" s="69" t="s">
        <v>92</v>
      </c>
      <c r="B14" s="57">
        <v>1.17E+16</v>
      </c>
      <c r="C14" s="56">
        <v>0</v>
      </c>
      <c r="D14" s="56">
        <v>0</v>
      </c>
      <c r="E14" s="56">
        <v>25</v>
      </c>
      <c r="F14" s="51">
        <v>0</v>
      </c>
      <c r="G14" s="56">
        <v>0</v>
      </c>
      <c r="H14" s="67"/>
    </row>
    <row r="15" spans="1:9" ht="39.75" customHeight="1">
      <c r="A15" s="34" t="s">
        <v>50</v>
      </c>
      <c r="B15" s="28" t="s">
        <v>51</v>
      </c>
      <c r="C15" s="56">
        <f>C16+C19+C20+C22</f>
        <v>4669</v>
      </c>
      <c r="D15" s="56">
        <f>D16+D19+D20+D22</f>
        <v>4600.7999999999993</v>
      </c>
      <c r="E15" s="56">
        <f>E16+E19+E20+E22</f>
        <v>4600.7999999999993</v>
      </c>
      <c r="F15" s="51">
        <f t="shared" si="2"/>
        <v>100</v>
      </c>
      <c r="G15" s="56">
        <f t="shared" si="0"/>
        <v>98.539301777682581</v>
      </c>
      <c r="H15" s="67"/>
    </row>
    <row r="16" spans="1:9" ht="39" customHeight="1">
      <c r="A16" s="43" t="s">
        <v>82</v>
      </c>
      <c r="B16" s="28" t="s">
        <v>52</v>
      </c>
      <c r="C16" s="56">
        <f>C17+C18</f>
        <v>405</v>
      </c>
      <c r="D16" s="56">
        <f>D17+D18</f>
        <v>210.7</v>
      </c>
      <c r="E16" s="56">
        <f>E17+E18</f>
        <v>210.7</v>
      </c>
      <c r="F16" s="51">
        <f t="shared" si="2"/>
        <v>100</v>
      </c>
      <c r="G16" s="56">
        <f t="shared" si="0"/>
        <v>52.02469135802469</v>
      </c>
      <c r="H16" s="67"/>
    </row>
    <row r="17" spans="1:8" s="52" customFormat="1" ht="106.5" customHeight="1">
      <c r="A17" s="69" t="s">
        <v>83</v>
      </c>
      <c r="B17" s="53" t="s">
        <v>89</v>
      </c>
      <c r="C17" s="56">
        <v>48.4</v>
      </c>
      <c r="D17" s="56">
        <v>53.3</v>
      </c>
      <c r="E17" s="56">
        <v>53.3</v>
      </c>
      <c r="F17" s="51">
        <f t="shared" si="2"/>
        <v>100</v>
      </c>
      <c r="G17" s="56">
        <f t="shared" si="0"/>
        <v>110.12396694214877</v>
      </c>
      <c r="H17" s="67"/>
    </row>
    <row r="18" spans="1:8" s="5" customFormat="1" ht="54" customHeight="1">
      <c r="A18" s="69" t="s">
        <v>84</v>
      </c>
      <c r="B18" s="53" t="s">
        <v>78</v>
      </c>
      <c r="C18" s="50">
        <v>356.6</v>
      </c>
      <c r="D18" s="56">
        <v>157.4</v>
      </c>
      <c r="E18" s="56">
        <v>157.4</v>
      </c>
      <c r="F18" s="51">
        <f t="shared" si="2"/>
        <v>100</v>
      </c>
      <c r="G18" s="56">
        <f t="shared" si="0"/>
        <v>44.139091418956809</v>
      </c>
      <c r="H18" s="67"/>
    </row>
    <row r="19" spans="1:8" ht="43.5" customHeight="1">
      <c r="A19" s="34" t="s">
        <v>79</v>
      </c>
      <c r="B19" s="28" t="s">
        <v>68</v>
      </c>
      <c r="C19" s="56">
        <v>2610</v>
      </c>
      <c r="D19" s="56">
        <v>2529</v>
      </c>
      <c r="E19" s="56">
        <v>2529</v>
      </c>
      <c r="F19" s="51">
        <f t="shared" si="2"/>
        <v>100</v>
      </c>
      <c r="G19" s="56">
        <f t="shared" si="0"/>
        <v>96.896551724137936</v>
      </c>
      <c r="H19" s="67"/>
    </row>
    <row r="20" spans="1:8" ht="52.5" customHeight="1">
      <c r="A20" s="34" t="s">
        <v>53</v>
      </c>
      <c r="B20" s="28" t="s">
        <v>54</v>
      </c>
      <c r="C20" s="56">
        <f>C21</f>
        <v>115.2</v>
      </c>
      <c r="D20" s="56">
        <f>D21</f>
        <v>139</v>
      </c>
      <c r="E20" s="56">
        <f>E21</f>
        <v>139</v>
      </c>
      <c r="F20" s="51">
        <f t="shared" si="2"/>
        <v>100</v>
      </c>
      <c r="G20" s="56">
        <f t="shared" si="0"/>
        <v>120.65972222222221</v>
      </c>
      <c r="H20" s="67"/>
    </row>
    <row r="21" spans="1:8" ht="55.5" customHeight="1">
      <c r="A21" s="34" t="s">
        <v>55</v>
      </c>
      <c r="B21" s="28" t="s">
        <v>56</v>
      </c>
      <c r="C21" s="56">
        <v>115.2</v>
      </c>
      <c r="D21" s="56">
        <v>139</v>
      </c>
      <c r="E21" s="56">
        <v>139</v>
      </c>
      <c r="F21" s="51">
        <f t="shared" si="2"/>
        <v>100</v>
      </c>
      <c r="G21" s="56">
        <f t="shared" si="0"/>
        <v>120.65972222222221</v>
      </c>
      <c r="H21" s="67"/>
    </row>
    <row r="22" spans="1:8" ht="16.5" customHeight="1">
      <c r="A22" s="34" t="s">
        <v>57</v>
      </c>
      <c r="B22" s="42" t="s">
        <v>85</v>
      </c>
      <c r="C22" s="56">
        <f>C23</f>
        <v>1538.8</v>
      </c>
      <c r="D22" s="56">
        <f>D23</f>
        <v>1722.1</v>
      </c>
      <c r="E22" s="56">
        <f>E23</f>
        <v>1722.1</v>
      </c>
      <c r="F22" s="51">
        <f t="shared" si="2"/>
        <v>100</v>
      </c>
      <c r="G22" s="56">
        <f t="shared" si="0"/>
        <v>111.91187938653495</v>
      </c>
      <c r="H22" s="67"/>
    </row>
    <row r="23" spans="1:8" ht="33" customHeight="1">
      <c r="A23" s="69" t="s">
        <v>90</v>
      </c>
      <c r="B23" s="63" t="s">
        <v>91</v>
      </c>
      <c r="C23" s="56">
        <v>1538.8</v>
      </c>
      <c r="D23" s="56">
        <v>1722.1</v>
      </c>
      <c r="E23" s="56">
        <v>1722.1</v>
      </c>
      <c r="F23" s="51">
        <f t="shared" si="2"/>
        <v>100</v>
      </c>
      <c r="G23" s="56">
        <f t="shared" si="0"/>
        <v>111.91187938653495</v>
      </c>
      <c r="H23" s="67"/>
    </row>
    <row r="24" spans="1:8" ht="39" hidden="1" customHeight="1">
      <c r="A24" s="35" t="s">
        <v>69</v>
      </c>
      <c r="B24" s="15" t="s">
        <v>70</v>
      </c>
      <c r="C24" s="64"/>
      <c r="D24" s="64"/>
      <c r="E24" s="64"/>
      <c r="F24" s="49" t="e">
        <f t="shared" si="2"/>
        <v>#DIV/0!</v>
      </c>
      <c r="G24" s="55" t="e">
        <f t="shared" si="0"/>
        <v>#DIV/0!</v>
      </c>
      <c r="H24" s="67"/>
    </row>
    <row r="25" spans="1:8" ht="39" hidden="1" customHeight="1">
      <c r="A25" s="35" t="s">
        <v>71</v>
      </c>
      <c r="B25" s="15" t="s">
        <v>72</v>
      </c>
      <c r="C25" s="64"/>
      <c r="D25" s="64"/>
      <c r="E25" s="64"/>
      <c r="F25" s="49" t="e">
        <f t="shared" si="2"/>
        <v>#DIV/0!</v>
      </c>
      <c r="G25" s="55" t="e">
        <f t="shared" si="0"/>
        <v>#DIV/0!</v>
      </c>
      <c r="H25" s="67"/>
    </row>
    <row r="26" spans="1:8" ht="21.75" customHeight="1">
      <c r="A26" s="16" t="s">
        <v>4</v>
      </c>
      <c r="B26" s="17"/>
      <c r="C26" s="58">
        <f>C28+C33+C35+C38+C42+C40</f>
        <v>7723.7999999999993</v>
      </c>
      <c r="D26" s="58">
        <f t="shared" ref="D26:E26" si="3">D28+D33+D35+D38+D42+D40</f>
        <v>7638.3000000000011</v>
      </c>
      <c r="E26" s="58">
        <f t="shared" si="3"/>
        <v>7402.3999999999987</v>
      </c>
      <c r="F26" s="49">
        <f t="shared" si="2"/>
        <v>96.911616459159731</v>
      </c>
      <c r="G26" s="55">
        <f t="shared" si="0"/>
        <v>95.83883580620936</v>
      </c>
      <c r="H26" s="67"/>
    </row>
    <row r="27" spans="1:8">
      <c r="A27" s="12" t="s">
        <v>3</v>
      </c>
      <c r="B27" s="18"/>
      <c r="C27" s="55"/>
      <c r="D27" s="55"/>
      <c r="E27" s="55"/>
      <c r="F27" s="49"/>
      <c r="G27" s="55"/>
      <c r="H27" s="67"/>
    </row>
    <row r="28" spans="1:8">
      <c r="A28" s="12" t="s">
        <v>5</v>
      </c>
      <c r="B28" s="19" t="s">
        <v>6</v>
      </c>
      <c r="C28" s="56">
        <f>C29+C30+C32+C31</f>
        <v>2448.1999999999998</v>
      </c>
      <c r="D28" s="56">
        <f t="shared" ref="D28:E28" si="4">D29+D30+D32</f>
        <v>2448.8000000000002</v>
      </c>
      <c r="E28" s="56">
        <f t="shared" si="4"/>
        <v>2332.3999999999996</v>
      </c>
      <c r="F28" s="51">
        <f t="shared" si="2"/>
        <v>95.24665142110419</v>
      </c>
      <c r="G28" s="56">
        <f t="shared" si="0"/>
        <v>95.269994281512936</v>
      </c>
      <c r="H28" s="67"/>
    </row>
    <row r="29" spans="1:8" ht="57" customHeight="1">
      <c r="A29" s="12" t="s">
        <v>7</v>
      </c>
      <c r="B29" s="20" t="s">
        <v>8</v>
      </c>
      <c r="C29" s="56">
        <v>2376.1999999999998</v>
      </c>
      <c r="D29" s="65">
        <v>2440.3000000000002</v>
      </c>
      <c r="E29" s="56">
        <v>2328.1999999999998</v>
      </c>
      <c r="F29" s="51">
        <f t="shared" si="2"/>
        <v>95.406302503790513</v>
      </c>
      <c r="G29" s="56">
        <f t="shared" si="0"/>
        <v>97.979968016160257</v>
      </c>
      <c r="H29" s="67"/>
    </row>
    <row r="30" spans="1:8" ht="15.75" hidden="1" customHeight="1">
      <c r="A30" s="12" t="s">
        <v>61</v>
      </c>
      <c r="B30" s="20" t="s">
        <v>62</v>
      </c>
      <c r="C30" s="56">
        <v>0</v>
      </c>
      <c r="D30" s="65"/>
      <c r="E30" s="56"/>
      <c r="F30" s="51">
        <v>0</v>
      </c>
      <c r="G30" s="56">
        <v>0</v>
      </c>
      <c r="H30" s="67"/>
    </row>
    <row r="31" spans="1:8" s="46" customFormat="1" ht="15.75" customHeight="1">
      <c r="A31" s="47" t="s">
        <v>87</v>
      </c>
      <c r="B31" s="48" t="s">
        <v>88</v>
      </c>
      <c r="C31" s="56">
        <v>69.8</v>
      </c>
      <c r="D31" s="65">
        <v>0</v>
      </c>
      <c r="E31" s="56">
        <v>0</v>
      </c>
      <c r="F31" s="51">
        <v>0</v>
      </c>
      <c r="G31" s="56">
        <f t="shared" si="0"/>
        <v>0</v>
      </c>
      <c r="H31" s="67"/>
    </row>
    <row r="32" spans="1:8" ht="24.75" customHeight="1">
      <c r="A32" s="12" t="s">
        <v>9</v>
      </c>
      <c r="B32" s="19" t="s">
        <v>10</v>
      </c>
      <c r="C32" s="56">
        <v>2.2000000000000002</v>
      </c>
      <c r="D32" s="56">
        <v>8.5</v>
      </c>
      <c r="E32" s="56">
        <v>4.2</v>
      </c>
      <c r="F32" s="51">
        <f t="shared" si="2"/>
        <v>49.411764705882355</v>
      </c>
      <c r="G32" s="56">
        <f t="shared" si="0"/>
        <v>190.90909090909091</v>
      </c>
      <c r="H32" s="67"/>
    </row>
    <row r="33" spans="1:8">
      <c r="A33" s="12" t="s">
        <v>11</v>
      </c>
      <c r="B33" s="19" t="s">
        <v>12</v>
      </c>
      <c r="C33" s="56">
        <f t="shared" ref="C33:E33" si="5">C34</f>
        <v>115.2</v>
      </c>
      <c r="D33" s="56">
        <f t="shared" si="5"/>
        <v>139</v>
      </c>
      <c r="E33" s="56">
        <f t="shared" si="5"/>
        <v>139</v>
      </c>
      <c r="F33" s="51">
        <f t="shared" si="2"/>
        <v>100</v>
      </c>
      <c r="G33" s="56">
        <f t="shared" si="0"/>
        <v>120.65972222222221</v>
      </c>
      <c r="H33" s="67"/>
    </row>
    <row r="34" spans="1:8" ht="25.5">
      <c r="A34" s="12" t="s">
        <v>13</v>
      </c>
      <c r="B34" s="19" t="s">
        <v>14</v>
      </c>
      <c r="C34" s="56">
        <v>115.2</v>
      </c>
      <c r="D34" s="56">
        <v>139</v>
      </c>
      <c r="E34" s="56">
        <v>139</v>
      </c>
      <c r="F34" s="51">
        <f t="shared" si="2"/>
        <v>100</v>
      </c>
      <c r="G34" s="56">
        <f t="shared" si="0"/>
        <v>120.65972222222221</v>
      </c>
      <c r="H34" s="67"/>
    </row>
    <row r="35" spans="1:8">
      <c r="A35" s="12" t="s">
        <v>15</v>
      </c>
      <c r="B35" s="19" t="s">
        <v>16</v>
      </c>
      <c r="C35" s="56">
        <f>C36+C37</f>
        <v>3951.7</v>
      </c>
      <c r="D35" s="56">
        <f>D36+D37</f>
        <v>3442.9</v>
      </c>
      <c r="E35" s="56">
        <f>E36+E37</f>
        <v>3395.4</v>
      </c>
      <c r="F35" s="51">
        <f t="shared" si="2"/>
        <v>98.620349124284758</v>
      </c>
      <c r="G35" s="56">
        <f t="shared" si="0"/>
        <v>85.922514360907968</v>
      </c>
      <c r="H35" s="67"/>
    </row>
    <row r="36" spans="1:8" ht="25.5">
      <c r="A36" s="12" t="s">
        <v>17</v>
      </c>
      <c r="B36" s="19" t="s">
        <v>18</v>
      </c>
      <c r="C36" s="56">
        <v>3511.7</v>
      </c>
      <c r="D36" s="56">
        <v>3437.9</v>
      </c>
      <c r="E36" s="56">
        <v>3390.4</v>
      </c>
      <c r="F36" s="51">
        <f t="shared" si="2"/>
        <v>98.618342592861922</v>
      </c>
      <c r="G36" s="56">
        <f t="shared" si="0"/>
        <v>96.545832502776435</v>
      </c>
      <c r="H36" s="67"/>
    </row>
    <row r="37" spans="1:8" s="5" customFormat="1" ht="25.5">
      <c r="A37" s="40" t="s">
        <v>81</v>
      </c>
      <c r="B37" s="41" t="s">
        <v>80</v>
      </c>
      <c r="C37" s="56">
        <v>440</v>
      </c>
      <c r="D37" s="56">
        <v>5</v>
      </c>
      <c r="E37" s="56">
        <v>5</v>
      </c>
      <c r="F37" s="51">
        <f t="shared" si="2"/>
        <v>100</v>
      </c>
      <c r="G37" s="56">
        <f t="shared" si="0"/>
        <v>1.1363636363636365</v>
      </c>
      <c r="H37" s="67"/>
    </row>
    <row r="38" spans="1:8">
      <c r="A38" s="12" t="s">
        <v>19</v>
      </c>
      <c r="B38" s="19" t="s">
        <v>20</v>
      </c>
      <c r="C38" s="56">
        <f t="shared" ref="C38:E38" si="6">C39</f>
        <v>151.19999999999999</v>
      </c>
      <c r="D38" s="56">
        <f>D39</f>
        <v>211.1</v>
      </c>
      <c r="E38" s="56">
        <f t="shared" si="6"/>
        <v>187</v>
      </c>
      <c r="F38" s="51">
        <f t="shared" si="2"/>
        <v>88.583609663666508</v>
      </c>
      <c r="G38" s="56">
        <f t="shared" si="0"/>
        <v>123.6772486772487</v>
      </c>
      <c r="H38" s="67"/>
    </row>
    <row r="39" spans="1:8">
      <c r="A39" s="12" t="s">
        <v>21</v>
      </c>
      <c r="B39" s="19" t="s">
        <v>22</v>
      </c>
      <c r="C39" s="56">
        <v>151.19999999999999</v>
      </c>
      <c r="D39" s="56">
        <v>211.1</v>
      </c>
      <c r="E39" s="56">
        <v>187</v>
      </c>
      <c r="F39" s="51">
        <f t="shared" si="2"/>
        <v>88.583609663666508</v>
      </c>
      <c r="G39" s="56">
        <f t="shared" si="0"/>
        <v>123.6772486772487</v>
      </c>
      <c r="H39" s="67"/>
    </row>
    <row r="40" spans="1:8" s="54" customFormat="1">
      <c r="A40" s="61" t="s">
        <v>93</v>
      </c>
      <c r="B40" s="59" t="s">
        <v>96</v>
      </c>
      <c r="C40" s="70">
        <f>C41</f>
        <v>0</v>
      </c>
      <c r="D40" s="70">
        <f>D41</f>
        <v>2.2000000000000002</v>
      </c>
      <c r="E40" s="70">
        <f>E41</f>
        <v>2.2000000000000002</v>
      </c>
      <c r="F40" s="51">
        <f t="shared" si="2"/>
        <v>100</v>
      </c>
      <c r="G40" s="56">
        <v>0</v>
      </c>
      <c r="H40" s="67"/>
    </row>
    <row r="41" spans="1:8" s="54" customFormat="1" ht="41.25" customHeight="1">
      <c r="A41" s="61" t="s">
        <v>94</v>
      </c>
      <c r="B41" s="59" t="s">
        <v>95</v>
      </c>
      <c r="C41" s="70">
        <v>0</v>
      </c>
      <c r="D41" s="70">
        <v>2.2000000000000002</v>
      </c>
      <c r="E41" s="70">
        <v>2.2000000000000002</v>
      </c>
      <c r="F41" s="51">
        <f t="shared" si="2"/>
        <v>100</v>
      </c>
      <c r="G41" s="56">
        <v>0</v>
      </c>
      <c r="H41" s="67"/>
    </row>
    <row r="42" spans="1:8">
      <c r="A42" s="26" t="s">
        <v>65</v>
      </c>
      <c r="B42" s="37" t="s">
        <v>23</v>
      </c>
      <c r="C42" s="70">
        <f t="shared" ref="C42:E42" si="7">C43</f>
        <v>1057.5</v>
      </c>
      <c r="D42" s="70">
        <f t="shared" si="7"/>
        <v>1394.3</v>
      </c>
      <c r="E42" s="70">
        <f t="shared" si="7"/>
        <v>1346.4</v>
      </c>
      <c r="F42" s="51">
        <f t="shared" si="2"/>
        <v>96.56458437925842</v>
      </c>
      <c r="G42" s="56">
        <f t="shared" si="0"/>
        <v>127.31914893617022</v>
      </c>
      <c r="H42" s="67"/>
    </row>
    <row r="43" spans="1:8">
      <c r="A43" s="12" t="s">
        <v>24</v>
      </c>
      <c r="B43" s="19" t="s">
        <v>25</v>
      </c>
      <c r="C43" s="56">
        <v>1057.5</v>
      </c>
      <c r="D43" s="56">
        <v>1394.3</v>
      </c>
      <c r="E43" s="56">
        <v>1346.4</v>
      </c>
      <c r="F43" s="51">
        <f t="shared" si="2"/>
        <v>96.56458437925842</v>
      </c>
      <c r="G43" s="56">
        <f t="shared" si="0"/>
        <v>127.31914893617022</v>
      </c>
      <c r="H43" s="67"/>
    </row>
    <row r="44" spans="1:8" ht="30" customHeight="1">
      <c r="A44" s="21" t="s">
        <v>26</v>
      </c>
      <c r="B44" s="22"/>
      <c r="C44" s="56">
        <f>C4-C26</f>
        <v>63.200000000000728</v>
      </c>
      <c r="D44" s="56">
        <f>D4-D26</f>
        <v>-154.00000000000182</v>
      </c>
      <c r="E44" s="56">
        <f>E4-E26</f>
        <v>-5.6999999999998181</v>
      </c>
      <c r="F44" s="56"/>
      <c r="G44" s="66"/>
      <c r="H44" s="67"/>
    </row>
    <row r="45" spans="1:8">
      <c r="A45" s="10" t="s">
        <v>27</v>
      </c>
      <c r="B45" s="23"/>
      <c r="C45" s="55">
        <f t="shared" ref="C45" si="8">C47</f>
        <v>-63.200000000000728</v>
      </c>
      <c r="D45" s="55">
        <f t="shared" ref="D45:E45" si="9">D47</f>
        <v>154</v>
      </c>
      <c r="E45" s="55">
        <f t="shared" si="9"/>
        <v>5.6999999999998181</v>
      </c>
      <c r="F45" s="56"/>
      <c r="G45" s="68"/>
    </row>
    <row r="46" spans="1:8">
      <c r="A46" s="12" t="s">
        <v>3</v>
      </c>
      <c r="B46" s="19"/>
      <c r="C46" s="56"/>
      <c r="D46" s="56"/>
      <c r="E46" s="56"/>
      <c r="F46" s="56"/>
      <c r="G46" s="66"/>
    </row>
    <row r="47" spans="1:8" ht="25.5">
      <c r="A47" s="12" t="s">
        <v>28</v>
      </c>
      <c r="B47" s="19" t="s">
        <v>29</v>
      </c>
      <c r="C47" s="56">
        <f t="shared" ref="C47" si="10">C48+C49</f>
        <v>-63.200000000000728</v>
      </c>
      <c r="D47" s="56">
        <f t="shared" ref="D47:E47" si="11">D48+D49</f>
        <v>154</v>
      </c>
      <c r="E47" s="56">
        <f t="shared" si="11"/>
        <v>5.6999999999998181</v>
      </c>
      <c r="F47" s="66"/>
      <c r="G47" s="66"/>
    </row>
    <row r="48" spans="1:8" ht="25.5">
      <c r="A48" s="12" t="s">
        <v>30</v>
      </c>
      <c r="B48" s="19" t="s">
        <v>31</v>
      </c>
      <c r="C48" s="56">
        <v>-7860.1</v>
      </c>
      <c r="D48" s="56">
        <v>-7415.3</v>
      </c>
      <c r="E48" s="56">
        <v>-7584.1</v>
      </c>
      <c r="F48" s="66"/>
      <c r="G48" s="66"/>
    </row>
    <row r="49" spans="1:7" ht="28.5" customHeight="1">
      <c r="A49" s="38" t="s">
        <v>32</v>
      </c>
      <c r="B49" s="39" t="s">
        <v>33</v>
      </c>
      <c r="C49" s="64">
        <v>7796.9</v>
      </c>
      <c r="D49" s="64">
        <v>7569.3</v>
      </c>
      <c r="E49" s="64">
        <v>7589.8</v>
      </c>
      <c r="F49" s="71"/>
      <c r="G49" s="71"/>
    </row>
    <row r="50" spans="1:7">
      <c r="A50" s="7"/>
      <c r="B50" s="7"/>
      <c r="C50" s="7"/>
      <c r="D50" s="7"/>
      <c r="E50" s="7"/>
      <c r="F50" s="7"/>
      <c r="G50" s="7"/>
    </row>
    <row r="51" spans="1:7" ht="30" customHeight="1">
      <c r="A51" s="72" t="s">
        <v>39</v>
      </c>
      <c r="B51" s="72"/>
      <c r="C51" s="72"/>
      <c r="D51" s="72"/>
      <c r="E51" s="72"/>
      <c r="F51" s="72"/>
      <c r="G51" s="72"/>
    </row>
    <row r="52" spans="1:7">
      <c r="A52" s="3"/>
      <c r="B52" s="3"/>
      <c r="C52" s="3"/>
      <c r="D52" s="3"/>
      <c r="E52" s="3"/>
      <c r="F52" s="3"/>
      <c r="G52" s="3"/>
    </row>
  </sheetData>
  <mergeCells count="2">
    <mergeCell ref="A51:G51"/>
    <mergeCell ref="A1:G1"/>
  </mergeCells>
  <pageMargins left="0.7" right="0.7" top="0.75" bottom="0.75" header="0.3" footer="0.3"/>
  <pageSetup paperSize="9" scale="73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B24" sqref="B24"/>
    </sheetView>
  </sheetViews>
  <sheetFormatPr defaultRowHeight="15"/>
  <cols>
    <col min="1" max="1" width="32.28515625" style="1" customWidth="1"/>
    <col min="2" max="2" width="14.7109375" style="1" customWidth="1"/>
    <col min="3" max="3" width="13" style="1" customWidth="1"/>
    <col min="4" max="4" width="17.42578125" style="1" customWidth="1"/>
    <col min="5" max="5" width="14.140625" style="1" customWidth="1"/>
    <col min="6" max="6" width="12.5703125" style="1" customWidth="1"/>
    <col min="7" max="7" width="13.42578125" style="1" customWidth="1"/>
    <col min="8" max="16384" width="9.140625" style="1"/>
  </cols>
  <sheetData>
    <row r="1" spans="1:7">
      <c r="A1" s="3"/>
      <c r="B1" s="3"/>
      <c r="C1" s="3"/>
      <c r="D1" s="3"/>
      <c r="E1" s="3"/>
      <c r="F1" s="3"/>
      <c r="G1" s="3"/>
    </row>
    <row r="2" spans="1:7" ht="96" customHeight="1">
      <c r="A2" s="73" t="s">
        <v>100</v>
      </c>
      <c r="B2" s="73"/>
      <c r="C2" s="73"/>
      <c r="D2" s="73"/>
      <c r="E2" s="73"/>
      <c r="F2" s="73"/>
      <c r="G2" s="73"/>
    </row>
    <row r="3" spans="1:7">
      <c r="A3" s="7"/>
      <c r="B3" s="7"/>
      <c r="C3" s="7"/>
      <c r="D3" s="7"/>
      <c r="E3" s="7"/>
      <c r="F3" s="7"/>
      <c r="G3" s="8" t="s">
        <v>38</v>
      </c>
    </row>
    <row r="4" spans="1:7" ht="117" customHeight="1">
      <c r="A4" s="29" t="s">
        <v>34</v>
      </c>
      <c r="B4" s="29" t="s">
        <v>35</v>
      </c>
      <c r="C4" s="29" t="s">
        <v>97</v>
      </c>
      <c r="D4" s="29" t="s">
        <v>98</v>
      </c>
      <c r="E4" s="29" t="s">
        <v>99</v>
      </c>
      <c r="F4" s="29" t="s">
        <v>77</v>
      </c>
      <c r="G4" s="29" t="s">
        <v>76</v>
      </c>
    </row>
    <row r="5" spans="1:7" ht="63" customHeight="1">
      <c r="A5" s="30" t="s">
        <v>36</v>
      </c>
      <c r="B5" s="44">
        <v>3</v>
      </c>
      <c r="C5" s="45">
        <v>1679.5</v>
      </c>
      <c r="D5" s="45">
        <v>1715.4</v>
      </c>
      <c r="E5" s="45">
        <v>1712.7</v>
      </c>
      <c r="F5" s="45">
        <f>E5/D5*100</f>
        <v>99.84260230849948</v>
      </c>
      <c r="G5" s="45">
        <f>E5/C5*100</f>
        <v>101.97677880321525</v>
      </c>
    </row>
    <row r="6" spans="1:7" ht="42" customHeight="1">
      <c r="A6" s="31" t="s">
        <v>37</v>
      </c>
      <c r="B6" s="44">
        <v>1</v>
      </c>
      <c r="C6" s="45">
        <v>606.70000000000005</v>
      </c>
      <c r="D6" s="45">
        <v>651.29999999999995</v>
      </c>
      <c r="E6" s="45">
        <v>651.29999999999995</v>
      </c>
      <c r="F6" s="45">
        <f>E6/D6*100</f>
        <v>100</v>
      </c>
      <c r="G6" s="45">
        <f>E6/C6*100</f>
        <v>107.35124443711884</v>
      </c>
    </row>
    <row r="7" spans="1:7">
      <c r="A7" s="24"/>
      <c r="B7" s="7"/>
      <c r="C7" s="7"/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/>
      <c r="F9" s="7"/>
      <c r="G9" s="7"/>
    </row>
    <row r="10" spans="1:7">
      <c r="A10" s="72" t="s">
        <v>39</v>
      </c>
      <c r="B10" s="72"/>
      <c r="C10" s="72"/>
      <c r="D10" s="72"/>
      <c r="E10" s="72"/>
      <c r="F10" s="72"/>
      <c r="G10" s="72"/>
    </row>
    <row r="11" spans="1:7">
      <c r="A11" s="7"/>
      <c r="B11" s="7"/>
      <c r="C11" s="7"/>
      <c r="D11" s="7"/>
      <c r="E11" s="7"/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D4" sqref="D4"/>
    </sheetView>
  </sheetViews>
  <sheetFormatPr defaultRowHeight="15"/>
  <cols>
    <col min="1" max="1" width="37.7109375" style="1" customWidth="1"/>
    <col min="2" max="2" width="12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9">
      <c r="A1" s="3"/>
      <c r="B1" s="3"/>
      <c r="C1" s="3"/>
      <c r="D1" s="3"/>
      <c r="E1" s="3"/>
      <c r="F1" s="3"/>
    </row>
    <row r="2" spans="1:9" ht="96" customHeight="1">
      <c r="A2" s="73" t="s">
        <v>103</v>
      </c>
      <c r="B2" s="72"/>
      <c r="C2" s="72"/>
      <c r="D2" s="72"/>
      <c r="E2" s="72"/>
      <c r="F2" s="72"/>
    </row>
    <row r="3" spans="1:9">
      <c r="A3" s="7"/>
      <c r="B3" s="7"/>
      <c r="C3" s="7"/>
      <c r="D3" s="7"/>
      <c r="E3" s="7"/>
      <c r="F3" s="8"/>
    </row>
    <row r="4" spans="1:9" ht="75.75" customHeight="1">
      <c r="A4" s="25" t="s">
        <v>58</v>
      </c>
      <c r="B4" s="6" t="s">
        <v>101</v>
      </c>
      <c r="C4" s="6" t="s">
        <v>98</v>
      </c>
      <c r="D4" s="6" t="s">
        <v>102</v>
      </c>
      <c r="E4" s="9" t="s">
        <v>77</v>
      </c>
      <c r="F4" s="9" t="s">
        <v>76</v>
      </c>
    </row>
    <row r="5" spans="1:9" ht="77.25" customHeight="1">
      <c r="A5" s="26" t="s">
        <v>66</v>
      </c>
      <c r="B5" s="60">
        <v>0</v>
      </c>
      <c r="C5" s="60">
        <v>2</v>
      </c>
      <c r="D5" s="60">
        <v>2</v>
      </c>
      <c r="E5" s="60">
        <f>D5/C5*100</f>
        <v>100</v>
      </c>
      <c r="F5" s="60">
        <v>0</v>
      </c>
    </row>
    <row r="6" spans="1:9" ht="70.5" customHeight="1">
      <c r="A6" s="32" t="s">
        <v>63</v>
      </c>
      <c r="B6" s="60">
        <v>139.19999999999999</v>
      </c>
      <c r="C6" s="60">
        <v>211.1</v>
      </c>
      <c r="D6" s="60">
        <v>187</v>
      </c>
      <c r="E6" s="60">
        <f>D6/C6*100</f>
        <v>88.583609663666508</v>
      </c>
      <c r="F6" s="60">
        <f t="shared" ref="F5:F9" si="0">D6/B6*100</f>
        <v>134.33908045977012</v>
      </c>
    </row>
    <row r="7" spans="1:9" ht="87" customHeight="1">
      <c r="A7" s="33" t="s">
        <v>73</v>
      </c>
      <c r="B7" s="60">
        <v>3511.7</v>
      </c>
      <c r="C7" s="60">
        <v>3437.9</v>
      </c>
      <c r="D7" s="60">
        <v>3390.4</v>
      </c>
      <c r="E7" s="60">
        <f t="shared" ref="E7:E9" si="1">D7/C7*100</f>
        <v>98.618342592861922</v>
      </c>
      <c r="F7" s="60">
        <f t="shared" si="0"/>
        <v>96.545832502776435</v>
      </c>
      <c r="G7" s="2"/>
      <c r="H7" s="2"/>
      <c r="I7" s="2"/>
    </row>
    <row r="8" spans="1:9" ht="87" customHeight="1">
      <c r="A8" s="33" t="s">
        <v>74</v>
      </c>
      <c r="B8" s="60">
        <v>1006.9</v>
      </c>
      <c r="C8" s="60">
        <v>1394.3</v>
      </c>
      <c r="D8" s="60">
        <v>1346.4</v>
      </c>
      <c r="E8" s="60">
        <f t="shared" si="1"/>
        <v>96.56458437925842</v>
      </c>
      <c r="F8" s="60">
        <f t="shared" si="0"/>
        <v>133.71735028304698</v>
      </c>
      <c r="G8" s="2"/>
      <c r="H8" s="2"/>
      <c r="I8" s="2"/>
    </row>
    <row r="9" spans="1:9" ht="26.25" customHeight="1">
      <c r="A9" s="27" t="s">
        <v>59</v>
      </c>
      <c r="B9" s="62">
        <f t="shared" ref="B9" si="2">B6+B7+B5+B8</f>
        <v>4657.7999999999993</v>
      </c>
      <c r="C9" s="62">
        <f t="shared" ref="C9:D9" si="3">C6+C7+C5+C8</f>
        <v>5045.3</v>
      </c>
      <c r="D9" s="62">
        <f t="shared" si="3"/>
        <v>4925.8</v>
      </c>
      <c r="E9" s="62">
        <f t="shared" si="1"/>
        <v>97.631458981626466</v>
      </c>
      <c r="F9" s="62">
        <f t="shared" si="0"/>
        <v>105.75378934260813</v>
      </c>
      <c r="G9" s="4"/>
    </row>
    <row r="10" spans="1:9">
      <c r="A10" s="7"/>
      <c r="B10" s="7"/>
      <c r="C10" s="36"/>
      <c r="D10" s="36"/>
      <c r="E10" s="36"/>
      <c r="F10" s="36"/>
    </row>
    <row r="11" spans="1:9">
      <c r="A11" s="7"/>
      <c r="B11" s="7"/>
      <c r="C11" s="7"/>
      <c r="D11" s="7"/>
      <c r="E11" s="7"/>
      <c r="F11" s="7"/>
    </row>
    <row r="12" spans="1:9">
      <c r="A12" s="7"/>
      <c r="B12" s="7"/>
      <c r="C12" s="7"/>
      <c r="D12" s="7"/>
      <c r="E12" s="7"/>
      <c r="F12" s="7"/>
    </row>
    <row r="13" spans="1:9">
      <c r="A13" s="72" t="s">
        <v>60</v>
      </c>
      <c r="B13" s="72"/>
      <c r="C13" s="72"/>
      <c r="D13" s="72"/>
      <c r="E13" s="72"/>
      <c r="F13" s="72"/>
    </row>
    <row r="14" spans="1:9">
      <c r="A14" s="3"/>
      <c r="B14" s="3"/>
      <c r="C14" s="3"/>
      <c r="D14" s="3"/>
      <c r="E14" s="3"/>
      <c r="F14" s="3"/>
    </row>
    <row r="15" spans="1:9">
      <c r="A15" s="3"/>
      <c r="B15" s="3"/>
      <c r="C15" s="3"/>
      <c r="D15" s="3"/>
      <c r="E15" s="3"/>
      <c r="F15" s="3"/>
    </row>
    <row r="16" spans="1:9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</sheetData>
  <mergeCells count="2">
    <mergeCell ref="A2:F2"/>
    <mergeCell ref="A13:F1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2024-10-22T12:40:56Z</cp:lastPrinted>
  <dcterms:created xsi:type="dcterms:W3CDTF">2017-04-17T10:25:39Z</dcterms:created>
  <dcterms:modified xsi:type="dcterms:W3CDTF">2025-01-28T06:29:03Z</dcterms:modified>
</cp:coreProperties>
</file>