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G26" i="1"/>
  <c r="G27"/>
  <c r="G31"/>
  <c r="G33"/>
  <c r="G34"/>
  <c r="G35"/>
  <c r="G38"/>
  <c r="G39"/>
  <c r="G40"/>
  <c r="G41"/>
  <c r="G42"/>
  <c r="F31"/>
  <c r="F32"/>
  <c r="F33"/>
  <c r="F34"/>
  <c r="F35"/>
  <c r="F36"/>
  <c r="F37"/>
  <c r="F38"/>
  <c r="F39"/>
  <c r="F40"/>
  <c r="F41"/>
  <c r="F42"/>
  <c r="G6"/>
  <c r="G7"/>
  <c r="G8"/>
  <c r="G9"/>
  <c r="G10"/>
  <c r="G11"/>
  <c r="G13"/>
  <c r="G14"/>
  <c r="G15"/>
  <c r="G17"/>
  <c r="G18"/>
  <c r="G19"/>
  <c r="G21"/>
  <c r="G22"/>
  <c r="G23"/>
  <c r="G24"/>
  <c r="G25"/>
  <c r="F6"/>
  <c r="F7"/>
  <c r="F8"/>
  <c r="F9"/>
  <c r="F11"/>
  <c r="F12"/>
  <c r="F13"/>
  <c r="F14"/>
  <c r="F15"/>
  <c r="F16"/>
  <c r="F17"/>
  <c r="F18"/>
  <c r="F19"/>
  <c r="F20"/>
  <c r="F21"/>
  <c r="F22"/>
  <c r="F23"/>
  <c r="F25"/>
  <c r="D39"/>
  <c r="E36"/>
  <c r="D36"/>
  <c r="C23"/>
  <c r="C36"/>
  <c r="C17"/>
  <c r="C11"/>
  <c r="C7"/>
  <c r="E21"/>
  <c r="D16"/>
  <c r="E23"/>
  <c r="D23"/>
  <c r="D21"/>
  <c r="E17"/>
  <c r="D17"/>
  <c r="D6"/>
  <c r="D4" s="1"/>
  <c r="E11"/>
  <c r="E7"/>
  <c r="D11"/>
  <c r="D7"/>
  <c r="F8" i="3"/>
  <c r="E5"/>
  <c r="B9"/>
  <c r="C46" i="1"/>
  <c r="C44" s="1"/>
  <c r="C41"/>
  <c r="C39"/>
  <c r="C34"/>
  <c r="C30"/>
  <c r="E8" i="3"/>
  <c r="C9"/>
  <c r="D9"/>
  <c r="E7"/>
  <c r="D41" i="1"/>
  <c r="E41"/>
  <c r="E39"/>
  <c r="D34"/>
  <c r="E34"/>
  <c r="D30"/>
  <c r="E30"/>
  <c r="E9" i="3" l="1"/>
  <c r="E16" i="1"/>
  <c r="E6"/>
  <c r="E4" s="1"/>
  <c r="C16"/>
  <c r="G30"/>
  <c r="C6"/>
  <c r="C4" s="1"/>
  <c r="F30"/>
  <c r="D28"/>
  <c r="E28"/>
  <c r="C28"/>
  <c r="F28" l="1"/>
  <c r="F4"/>
  <c r="G4" l="1"/>
  <c r="C43"/>
  <c r="F6" i="3"/>
  <c r="G5" i="2" l="1"/>
  <c r="E6" i="3"/>
  <c r="D43" i="1" l="1"/>
  <c r="F5" i="2" l="1"/>
  <c r="F6"/>
  <c r="G6"/>
  <c r="D46" i="1" l="1"/>
  <c r="D44" s="1"/>
  <c r="E46"/>
  <c r="E44" s="1"/>
  <c r="E43" l="1"/>
</calcChain>
</file>

<file path=xl/sharedStrings.xml><?xml version="1.0" encoding="utf-8"?>
<sst xmlns="http://schemas.openxmlformats.org/spreadsheetml/2006/main" count="118" uniqueCount="108">
  <si>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</si>
  <si>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</si>
  <si>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</si>
  <si>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</si>
  <si>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</si>
  <si>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</si>
  <si>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</si>
  <si>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</si>
  <si>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</si>
  <si>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</si>
  <si>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</si>
  <si>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</si>
  <si>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</si>
  <si>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</si>
  <si>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</si>
  <si>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</si>
  <si>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</si>
  <si>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</si>
  <si>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</si>
  <si>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</si>
  <si>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</si>
  <si>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</si>
  <si>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</si>
  <si>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</si>
  <si>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</si>
  <si>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</si>
  <si>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</si>
  <si>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</si>
  <si>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</si>
  <si>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</si>
  <si>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</si>
  <si>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</si>
  <si>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</si>
  <si>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</si>
  <si>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</si>
  <si>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</si>
  <si>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</si>
  <si>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</si>
  <si>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</si>
  <si>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</si>
  <si>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</si>
  <si>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</si>
  <si>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</si>
  <si>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</si>
  <si>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</si>
  <si>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</si>
  <si>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</si>
  <si>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</si>
  <si>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</si>
  <si>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</si>
  <si>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</si>
  <si>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</si>
  <si>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</si>
  <si>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</si>
  <si>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</si>
  <si>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</si>
  <si>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</si>
  <si>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</si>
  <si>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</si>
  <si>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</si>
  <si>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</si>
  <si>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</si>
  <si>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</si>
  <si>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</si>
  <si>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</si>
  <si>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</si>
  <si>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</si>
  <si>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Налоги на товары (работы, услуги) реализуемые на территории Российской Федерации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</si>
  <si>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</si>
  <si>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</si>
  <si>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</si>
  <si>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</si>
  <si>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</si>
  <si>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</si>
  <si>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</si>
  <si>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</si>
  <si>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</si>
  <si>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</si>
  <si>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20216001100002150</t>
  </si>
  <si>
    <t>Субсидии бюджетам бюджетной системы Российской Федерации (межбюджетные субсидии)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</si>
  <si>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2024 года    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</si>
  <si>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</si>
  <si>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</si>
  <si>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</si>
  <si>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2024 года   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</si>
  <si>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</si>
  <si>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</si>
  <si>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</si>
  <si>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</si>
  <si>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00 0412 0000000000 000</t>
  </si>
  <si>
    <t>Другие вопросы в области национальной экономики</t>
  </si>
  <si>
    <t>Дотации бюджетам бюджетной системы Российской Федерации, в том числе: </t>
  </si>
  <si>
    <t>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</si>
  <si>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Дотации бюджетам сельских поселений на выравнивание бюджетной обеспеченности из бюджетов муниципальных районов</t>
  </si>
  <si>
    <t>20216001100001150</t>
  </si>
  <si>
    <t>20249999100002151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</si>
  <si>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</si>
  <si>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20240014100000150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</si>
  <si>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</si>
  <si>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20240000000000150</t>
  </si>
  <si>
    <t>10300000000000000</t>
  </si>
  <si>
    <t>св. 37,4 раза</t>
  </si>
  <si>
    <t>св. 2,5 раза</t>
  </si>
  <si>
    <t>св. 2,8 раза</t>
  </si>
  <si>
    <t>св. 2,1 раза</t>
  </si>
  <si>
    <t>св. 7,9 раза</t>
  </si>
  <si>
    <t>св. 12,9 раза</t>
  </si>
  <si>
    <t>св. 4,3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</si>
</sst>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8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9"/>
    <xf numFmtId="0" fontId="2" fillId="0" borderId="10">
      <alignment horizontal="center"/>
    </xf>
    <xf numFmtId="0" fontId="8" fillId="0" borderId="11">
      <alignment horizontal="right"/>
    </xf>
    <xf numFmtId="0" fontId="2" fillId="0" borderId="0"/>
    <xf numFmtId="0" fontId="2" fillId="0" borderId="12">
      <alignment horizontal="right"/>
    </xf>
    <xf numFmtId="49" fontId="2" fillId="0" borderId="13">
      <alignment horizontal="center"/>
    </xf>
    <xf numFmtId="0" fontId="8" fillId="0" borderId="14">
      <alignment horizontal="right"/>
    </xf>
    <xf numFmtId="0" fontId="10" fillId="0" borderId="0"/>
    <xf numFmtId="166" fontId="2" fillId="0" borderId="15">
      <alignment horizontal="center"/>
    </xf>
    <xf numFmtId="0" fontId="2" fillId="0" borderId="0">
      <alignment horizontal="left"/>
    </xf>
    <xf numFmtId="49" fontId="2" fillId="0" borderId="0"/>
    <xf numFmtId="49" fontId="2" fillId="0" borderId="12">
      <alignment horizontal="right" vertical="center"/>
    </xf>
    <xf numFmtId="49" fontId="2" fillId="0" borderId="15">
      <alignment horizontal="center" vertical="center"/>
    </xf>
    <xf numFmtId="0" fontId="2" fillId="0" borderId="8">
      <alignment horizontal="left" wrapText="1"/>
    </xf>
    <xf numFmtId="49" fontId="2" fillId="0" borderId="15">
      <alignment horizontal="center"/>
    </xf>
    <xf numFmtId="0" fontId="2" fillId="0" borderId="16">
      <alignment horizontal="left" wrapText="1"/>
    </xf>
    <xf numFmtId="49" fontId="2" fillId="0" borderId="12">
      <alignment horizontal="right"/>
    </xf>
    <xf numFmtId="0" fontId="2" fillId="0" borderId="17">
      <alignment horizontal="left"/>
    </xf>
    <xf numFmtId="49" fontId="2" fillId="0" borderId="17"/>
    <xf numFmtId="49" fontId="2" fillId="0" borderId="12"/>
    <xf numFmtId="49" fontId="2" fillId="0" borderId="18">
      <alignment horizontal="center"/>
    </xf>
    <xf numFmtId="0" fontId="7" fillId="0" borderId="8">
      <alignment horizontal="center"/>
    </xf>
    <xf numFmtId="0" fontId="2" fillId="0" borderId="19">
      <alignment horizontal="center" vertical="top" wrapText="1"/>
    </xf>
    <xf numFmtId="49" fontId="2" fillId="0" borderId="19">
      <alignment horizontal="center" vertical="top" wrapText="1"/>
    </xf>
    <xf numFmtId="0" fontId="6" fillId="0" borderId="20"/>
    <xf numFmtId="0" fontId="6" fillId="0" borderId="11"/>
    <xf numFmtId="0" fontId="2" fillId="0" borderId="19">
      <alignment horizontal="center" vertical="center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right" shrinkToFit="1"/>
    </xf>
    <xf numFmtId="0" fontId="2" fillId="0" borderId="24">
      <alignment horizontal="left" wrapText="1"/>
    </xf>
    <xf numFmtId="49" fontId="2" fillId="0" borderId="25">
      <alignment horizontal="center" shrinkToFit="1"/>
    </xf>
    <xf numFmtId="49" fontId="2" fillId="0" borderId="26">
      <alignment horizontal="center"/>
    </xf>
    <xf numFmtId="4" fontId="2" fillId="0" borderId="26">
      <alignment horizontal="right" shrinkToFit="1"/>
    </xf>
    <xf numFmtId="0" fontId="2" fillId="0" borderId="27">
      <alignment horizontal="left" wrapText="1" indent="2"/>
    </xf>
    <xf numFmtId="49" fontId="2" fillId="0" borderId="28">
      <alignment horizontal="center" shrinkToFit="1"/>
    </xf>
    <xf numFmtId="49" fontId="2" fillId="0" borderId="29">
      <alignment horizontal="center"/>
    </xf>
    <xf numFmtId="4" fontId="2" fillId="0" borderId="29">
      <alignment horizontal="right" shrinkToFit="1"/>
    </xf>
    <xf numFmtId="49" fontId="2" fillId="0" borderId="0">
      <alignment horizontal="right"/>
    </xf>
    <xf numFmtId="0" fontId="7" fillId="0" borderId="11">
      <alignment horizontal="center"/>
    </xf>
    <xf numFmtId="0" fontId="2" fillId="0" borderId="10">
      <alignment horizontal="center" vertical="center" shrinkToFit="1"/>
    </xf>
    <xf numFmtId="49" fontId="2" fillId="0" borderId="10">
      <alignment horizontal="center" vertical="center" shrinkToFit="1"/>
    </xf>
    <xf numFmtId="49" fontId="6" fillId="0" borderId="11"/>
    <xf numFmtId="0" fontId="2" fillId="0" borderId="22">
      <alignment horizontal="center" shrinkToFit="1"/>
    </xf>
    <xf numFmtId="4" fontId="2" fillId="0" borderId="30">
      <alignment horizontal="right" shrinkToFit="1"/>
    </xf>
    <xf numFmtId="49" fontId="6" fillId="0" borderId="14"/>
    <xf numFmtId="0" fontId="2" fillId="0" borderId="25">
      <alignment horizontal="center" shrinkToFit="1"/>
    </xf>
    <xf numFmtId="167" fontId="2" fillId="0" borderId="26">
      <alignment horizontal="right" shrinkToFit="1"/>
    </xf>
    <xf numFmtId="167" fontId="2" fillId="0" borderId="31">
      <alignment horizontal="right" shrinkToFit="1"/>
    </xf>
    <xf numFmtId="0" fontId="2" fillId="0" borderId="3">
      <alignment horizontal="left" wrapText="1"/>
    </xf>
    <xf numFmtId="49" fontId="2" fillId="0" borderId="28">
      <alignment horizontal="center" wrapText="1"/>
    </xf>
    <xf numFmtId="49" fontId="2" fillId="0" borderId="29">
      <alignment horizontal="center" wrapText="1"/>
    </xf>
    <xf numFmtId="4" fontId="2" fillId="0" borderId="29">
      <alignment horizontal="right" wrapText="1"/>
    </xf>
    <xf numFmtId="4" fontId="2" fillId="0" borderId="27">
      <alignment horizontal="right" wrapText="1"/>
    </xf>
    <xf numFmtId="0" fontId="6" fillId="0" borderId="14">
      <alignment wrapText="1"/>
    </xf>
    <xf numFmtId="0" fontId="2" fillId="0" borderId="32">
      <alignment horizontal="left" wrapText="1"/>
    </xf>
    <xf numFmtId="49" fontId="2" fillId="0" borderId="33">
      <alignment horizontal="center" shrinkToFit="1"/>
    </xf>
    <xf numFmtId="49" fontId="2" fillId="0" borderId="34">
      <alignment horizontal="center"/>
    </xf>
    <xf numFmtId="4" fontId="2" fillId="0" borderId="34">
      <alignment horizontal="right" shrinkToFit="1"/>
    </xf>
    <xf numFmtId="49" fontId="2" fillId="0" borderId="35">
      <alignment horizontal="center"/>
    </xf>
    <xf numFmtId="0" fontId="6" fillId="0" borderId="14"/>
    <xf numFmtId="0" fontId="10" fillId="0" borderId="17"/>
    <xf numFmtId="0" fontId="10" fillId="0" borderId="36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8">
      <alignment horizontal="left"/>
    </xf>
    <xf numFmtId="49" fontId="2" fillId="0" borderId="8">
      <alignment horizontal="left"/>
    </xf>
    <xf numFmtId="0" fontId="2" fillId="0" borderId="8">
      <alignment horizontal="center" shrinkToFit="1"/>
    </xf>
    <xf numFmtId="49" fontId="2" fillId="0" borderId="8">
      <alignment horizontal="center" vertical="center" shrinkToFit="1"/>
    </xf>
    <xf numFmtId="49" fontId="6" fillId="0" borderId="8">
      <alignment shrinkToFit="1"/>
    </xf>
    <xf numFmtId="49" fontId="2" fillId="0" borderId="8">
      <alignment horizontal="right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0" fontId="2" fillId="0" borderId="21">
      <alignment horizontal="left" wrapText="1" indent="2"/>
    </xf>
    <xf numFmtId="0" fontId="2" fillId="0" borderId="37">
      <alignment horizontal="center" vertical="center" shrinkToFit="1"/>
    </xf>
    <xf numFmtId="49" fontId="2" fillId="0" borderId="19">
      <alignment horizontal="center" vertical="center"/>
    </xf>
    <xf numFmtId="167" fontId="2" fillId="0" borderId="19">
      <alignment horizontal="right" vertical="center" shrinkToFit="1"/>
    </xf>
    <xf numFmtId="167" fontId="2" fillId="0" borderId="32">
      <alignment horizontal="right" vertical="center" shrinkToFit="1"/>
    </xf>
    <xf numFmtId="0" fontId="2" fillId="0" borderId="38">
      <alignment horizontal="left" wrapText="1"/>
    </xf>
    <xf numFmtId="4" fontId="2" fillId="0" borderId="19">
      <alignment horizontal="right" shrinkToFit="1"/>
    </xf>
    <xf numFmtId="4" fontId="2" fillId="0" borderId="32">
      <alignment horizontal="right" shrinkToFit="1"/>
    </xf>
    <xf numFmtId="0" fontId="2" fillId="0" borderId="24">
      <alignment horizontal="left" wrapText="1" indent="2"/>
    </xf>
    <xf numFmtId="0" fontId="12" fillId="0" borderId="32">
      <alignment wrapText="1"/>
    </xf>
    <xf numFmtId="0" fontId="12" fillId="0" borderId="32"/>
    <xf numFmtId="0" fontId="12" fillId="2" borderId="32">
      <alignment wrapText="1"/>
    </xf>
    <xf numFmtId="0" fontId="2" fillId="2" borderId="3">
      <alignment horizontal="left" wrapText="1"/>
    </xf>
    <xf numFmtId="49" fontId="2" fillId="0" borderId="32">
      <alignment horizontal="center" shrinkToFit="1"/>
    </xf>
    <xf numFmtId="49" fontId="2" fillId="0" borderId="19">
      <alignment horizontal="center" vertical="center" shrinkToFit="1"/>
    </xf>
    <xf numFmtId="0" fontId="6" fillId="0" borderId="17">
      <alignment horizontal="left"/>
    </xf>
    <xf numFmtId="0" fontId="6" fillId="0" borderId="36">
      <alignment horizontal="left" wrapText="1"/>
    </xf>
    <xf numFmtId="0" fontId="6" fillId="0" borderId="36">
      <alignment horizontal="left"/>
    </xf>
    <xf numFmtId="0" fontId="2" fillId="0" borderId="36"/>
    <xf numFmtId="49" fontId="6" fillId="0" borderId="36"/>
    <xf numFmtId="49" fontId="6" fillId="0" borderId="36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8">
      <alignment horizontal="center" wrapText="1"/>
    </xf>
    <xf numFmtId="0" fontId="13" fillId="0" borderId="0">
      <alignment horizontal="center"/>
    </xf>
    <xf numFmtId="0" fontId="13" fillId="0" borderId="17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7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8"/>
    <xf numFmtId="0" fontId="10" fillId="0" borderId="0"/>
    <xf numFmtId="0" fontId="6" fillId="0" borderId="8"/>
    <xf numFmtId="0" fontId="6" fillId="0" borderId="19">
      <alignment horizontal="left" wrapText="1"/>
    </xf>
    <xf numFmtId="0" fontId="6" fillId="0" borderId="17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9">
      <alignment horizontal="left"/>
    </xf>
    <xf numFmtId="0" fontId="5" fillId="0" borderId="0"/>
    <xf numFmtId="0" fontId="10" fillId="0" borderId="8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2" xfId="0" applyFont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right" vertical="center" wrapText="1"/>
    </xf>
    <xf numFmtId="0" fontId="1" fillId="0" borderId="0" xfId="0" applyFont="1"/>
    <xf numFmtId="49" fontId="19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19" fillId="0" borderId="1" xfId="0" applyFont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8" fillId="0" borderId="7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topLeftCell="A28" workbookViewId="0">
      <selection activeCell="A50" sqref="A50:G50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69" t="s">
        <v>80</v>
      </c>
      <c r="B1" s="68"/>
      <c r="C1" s="68"/>
      <c r="D1" s="68"/>
      <c r="E1" s="68"/>
      <c r="F1" s="68"/>
      <c r="G1" s="68"/>
    </row>
    <row r="2" spans="1:8">
      <c r="A2" s="7"/>
      <c r="B2" s="7"/>
      <c r="C2" s="7"/>
      <c r="D2" s="7"/>
      <c r="E2" s="7"/>
      <c r="F2" s="7"/>
      <c r="G2" s="8" t="s">
        <v>38</v>
      </c>
    </row>
    <row r="3" spans="1:8" ht="69" customHeight="1">
      <c r="A3" s="9" t="s">
        <v>0</v>
      </c>
      <c r="B3" s="9" t="s">
        <v>1</v>
      </c>
      <c r="C3" s="6" t="s">
        <v>81</v>
      </c>
      <c r="D3" s="6" t="s">
        <v>82</v>
      </c>
      <c r="E3" s="6" t="s">
        <v>83</v>
      </c>
      <c r="F3" s="9" t="s">
        <v>75</v>
      </c>
      <c r="G3" s="9" t="s">
        <v>76</v>
      </c>
    </row>
    <row r="4" spans="1:8" ht="15.75" customHeight="1">
      <c r="A4" s="10" t="s">
        <v>2</v>
      </c>
      <c r="B4" s="11"/>
      <c r="C4" s="58">
        <f>C6+C16</f>
        <v>2905.8999999999996</v>
      </c>
      <c r="D4" s="58">
        <f>D6+D16</f>
        <v>7415.1</v>
      </c>
      <c r="E4" s="58">
        <f>E6+E16</f>
        <v>4624.2</v>
      </c>
      <c r="F4" s="60">
        <f>E4/D4*100</f>
        <v>62.361937128292269</v>
      </c>
      <c r="G4" s="58">
        <f t="shared" ref="G4:G27" si="0">E4/C4*100</f>
        <v>159.1314222788121</v>
      </c>
    </row>
    <row r="5" spans="1:8" ht="15" customHeight="1">
      <c r="A5" s="13" t="s">
        <v>3</v>
      </c>
      <c r="B5" s="14"/>
      <c r="C5" s="56"/>
      <c r="D5" s="56"/>
      <c r="E5" s="56"/>
      <c r="F5" s="60"/>
      <c r="G5" s="58"/>
    </row>
    <row r="6" spans="1:8" ht="14.25" customHeight="1">
      <c r="A6" s="43" t="s">
        <v>39</v>
      </c>
      <c r="B6" s="16">
        <v>1E+16</v>
      </c>
      <c r="C6" s="56">
        <f>C7+C9+C10+C11</f>
        <v>1725.1999999999998</v>
      </c>
      <c r="D6" s="56">
        <f>D7+_GoBack+D10+D11</f>
        <v>3764.5</v>
      </c>
      <c r="E6" s="61">
        <f>E7+E9+E10+E11</f>
        <v>1265</v>
      </c>
      <c r="F6" s="62">
        <f t="shared" ref="F6:F25" si="1">E6/D6*100</f>
        <v>33.60340018594767</v>
      </c>
      <c r="G6" s="56">
        <f t="shared" si="0"/>
        <v>73.324831903547434</v>
      </c>
    </row>
    <row r="7" spans="1:8" ht="16.5" customHeight="1">
      <c r="A7" s="43" t="s">
        <v>40</v>
      </c>
      <c r="B7" s="16">
        <v>1.01E+16</v>
      </c>
      <c r="C7" s="56">
        <f>C8</f>
        <v>110</v>
      </c>
      <c r="D7" s="56">
        <f>D8</f>
        <v>298.8</v>
      </c>
      <c r="E7" s="56">
        <f>E8</f>
        <v>152.19999999999999</v>
      </c>
      <c r="F7" s="62">
        <f t="shared" si="1"/>
        <v>50.937081659973217</v>
      </c>
      <c r="G7" s="56">
        <f t="shared" si="0"/>
        <v>138.36363636363635</v>
      </c>
      <c r="H7" s="42"/>
    </row>
    <row r="8" spans="1:8" ht="15.75" customHeight="1">
      <c r="A8" s="43" t="s">
        <v>41</v>
      </c>
      <c r="B8" s="33" t="s">
        <v>42</v>
      </c>
      <c r="C8" s="56">
        <v>110</v>
      </c>
      <c r="D8" s="56">
        <v>298.8</v>
      </c>
      <c r="E8" s="56">
        <v>152.19999999999999</v>
      </c>
      <c r="F8" s="62">
        <f t="shared" si="1"/>
        <v>50.937081659973217</v>
      </c>
      <c r="G8" s="56">
        <f t="shared" si="0"/>
        <v>138.36363636363635</v>
      </c>
      <c r="H8" s="42"/>
    </row>
    <row r="9" spans="1:8" ht="38.25">
      <c r="A9" s="43" t="s">
        <v>67</v>
      </c>
      <c r="B9" s="53" t="s">
        <v>100</v>
      </c>
      <c r="C9" s="56">
        <v>411.4</v>
      </c>
      <c r="D9" s="56">
        <v>861.4</v>
      </c>
      <c r="E9" s="56">
        <v>414.4</v>
      </c>
      <c r="F9" s="62">
        <f t="shared" si="1"/>
        <v>48.107731599721383</v>
      </c>
      <c r="G9" s="56">
        <f t="shared" si="0"/>
        <v>100.72921730675742</v>
      </c>
      <c r="H9" s="42"/>
    </row>
    <row r="10" spans="1:8" ht="15" customHeight="1">
      <c r="A10" s="43" t="s">
        <v>43</v>
      </c>
      <c r="B10" s="33" t="s">
        <v>64</v>
      </c>
      <c r="C10" s="56">
        <v>99.5</v>
      </c>
      <c r="D10" s="56">
        <v>1.8</v>
      </c>
      <c r="E10" s="56">
        <v>67.3</v>
      </c>
      <c r="F10" s="62" t="s">
        <v>101</v>
      </c>
      <c r="G10" s="56">
        <f t="shared" si="0"/>
        <v>67.638190954773876</v>
      </c>
      <c r="H10" s="42"/>
    </row>
    <row r="11" spans="1:8">
      <c r="A11" s="43" t="s">
        <v>44</v>
      </c>
      <c r="B11" s="16">
        <v>1.06E+16</v>
      </c>
      <c r="C11" s="56">
        <f>C12+C13</f>
        <v>1104.3</v>
      </c>
      <c r="D11" s="56">
        <f>D12+D13</f>
        <v>2602.5</v>
      </c>
      <c r="E11" s="56">
        <f>E12+E13</f>
        <v>631.1</v>
      </c>
      <c r="F11" s="62">
        <f t="shared" si="1"/>
        <v>24.249759846301632</v>
      </c>
      <c r="G11" s="56">
        <f t="shared" si="0"/>
        <v>57.149325364484291</v>
      </c>
      <c r="H11" s="42"/>
    </row>
    <row r="12" spans="1:8">
      <c r="A12" s="43" t="s">
        <v>45</v>
      </c>
      <c r="B12" s="33" t="s">
        <v>46</v>
      </c>
      <c r="C12" s="56">
        <v>61.2</v>
      </c>
      <c r="D12" s="56">
        <v>298</v>
      </c>
      <c r="E12" s="56">
        <v>152.30000000000001</v>
      </c>
      <c r="F12" s="62">
        <f t="shared" si="1"/>
        <v>51.107382550335579</v>
      </c>
      <c r="G12" s="56" t="s">
        <v>102</v>
      </c>
      <c r="H12" s="42"/>
    </row>
    <row r="13" spans="1:8" ht="15.75" customHeight="1">
      <c r="A13" s="43" t="s">
        <v>47</v>
      </c>
      <c r="B13" s="33" t="s">
        <v>48</v>
      </c>
      <c r="C13" s="56">
        <v>1043.0999999999999</v>
      </c>
      <c r="D13" s="56">
        <v>2304.5</v>
      </c>
      <c r="E13" s="56">
        <v>478.8</v>
      </c>
      <c r="F13" s="62">
        <f t="shared" si="1"/>
        <v>20.776741158602736</v>
      </c>
      <c r="G13" s="56">
        <f t="shared" si="0"/>
        <v>45.9016393442623</v>
      </c>
      <c r="H13" s="54"/>
    </row>
    <row r="14" spans="1:8" ht="16.5" hidden="1" customHeight="1">
      <c r="A14" s="43" t="s">
        <v>49</v>
      </c>
      <c r="B14" s="16">
        <v>1.08E+16</v>
      </c>
      <c r="C14" s="56">
        <v>0</v>
      </c>
      <c r="D14" s="56">
        <v>0</v>
      </c>
      <c r="E14" s="56">
        <v>0</v>
      </c>
      <c r="F14" s="62" t="e">
        <f t="shared" si="1"/>
        <v>#DIV/0!</v>
      </c>
      <c r="G14" s="56" t="e">
        <f t="shared" si="0"/>
        <v>#DIV/0!</v>
      </c>
      <c r="H14" s="54"/>
    </row>
    <row r="15" spans="1:8" ht="15" hidden="1" customHeight="1">
      <c r="A15" s="43" t="s">
        <v>50</v>
      </c>
      <c r="B15" s="16">
        <v>1.16E+16</v>
      </c>
      <c r="C15" s="56">
        <v>0</v>
      </c>
      <c r="D15" s="56">
        <v>0</v>
      </c>
      <c r="E15" s="56">
        <v>0</v>
      </c>
      <c r="F15" s="62" t="e">
        <f t="shared" si="1"/>
        <v>#DIV/0!</v>
      </c>
      <c r="G15" s="56" t="e">
        <f t="shared" si="0"/>
        <v>#DIV/0!</v>
      </c>
      <c r="H15" s="54"/>
    </row>
    <row r="16" spans="1:8" ht="39.75" customHeight="1">
      <c r="A16" s="43" t="s">
        <v>51</v>
      </c>
      <c r="B16" s="33" t="s">
        <v>52</v>
      </c>
      <c r="C16" s="56">
        <f>C17+C20+C21+C23</f>
        <v>1180.7</v>
      </c>
      <c r="D16" s="56">
        <f>D17+D20+D21+D23</f>
        <v>3650.6</v>
      </c>
      <c r="E16" s="56">
        <f>E17+E20+E21+E23</f>
        <v>3359.2</v>
      </c>
      <c r="F16" s="62">
        <f t="shared" si="1"/>
        <v>92.017750506766006</v>
      </c>
      <c r="G16" s="56" t="s">
        <v>103</v>
      </c>
      <c r="H16" s="54"/>
    </row>
    <row r="17" spans="1:8" ht="36" customHeight="1">
      <c r="A17" s="55" t="s">
        <v>91</v>
      </c>
      <c r="B17" s="33" t="s">
        <v>53</v>
      </c>
      <c r="C17" s="56">
        <f>C18+C19</f>
        <v>285.39999999999998</v>
      </c>
      <c r="D17" s="56">
        <f>D18+D19</f>
        <v>210.7</v>
      </c>
      <c r="E17" s="56">
        <f>E18+E19</f>
        <v>184.1</v>
      </c>
      <c r="F17" s="62">
        <f t="shared" si="1"/>
        <v>87.375415282392026</v>
      </c>
      <c r="G17" s="56">
        <f t="shared" si="0"/>
        <v>64.505956552207437</v>
      </c>
      <c r="H17" s="54"/>
    </row>
    <row r="18" spans="1:8" ht="102">
      <c r="A18" s="55" t="s">
        <v>92</v>
      </c>
      <c r="B18" s="53" t="s">
        <v>94</v>
      </c>
      <c r="C18" s="15">
        <v>25.4</v>
      </c>
      <c r="D18" s="56">
        <v>53.3</v>
      </c>
      <c r="E18" s="56">
        <v>26.7</v>
      </c>
      <c r="F18" s="62">
        <f t="shared" si="1"/>
        <v>50.093808630394001</v>
      </c>
      <c r="G18" s="56">
        <f t="shared" si="0"/>
        <v>105.11811023622049</v>
      </c>
      <c r="H18" s="54"/>
    </row>
    <row r="19" spans="1:8" s="5" customFormat="1" ht="53.25" customHeight="1">
      <c r="A19" s="55" t="s">
        <v>93</v>
      </c>
      <c r="B19" s="33" t="s">
        <v>78</v>
      </c>
      <c r="C19" s="15">
        <v>260</v>
      </c>
      <c r="D19" s="56">
        <v>157.4</v>
      </c>
      <c r="E19" s="56">
        <v>157.4</v>
      </c>
      <c r="F19" s="62">
        <f t="shared" si="1"/>
        <v>100</v>
      </c>
      <c r="G19" s="56">
        <f t="shared" si="0"/>
        <v>60.53846153846154</v>
      </c>
      <c r="H19" s="54"/>
    </row>
    <row r="20" spans="1:8" ht="43.5" customHeight="1">
      <c r="A20" s="43" t="s">
        <v>79</v>
      </c>
      <c r="B20" s="33" t="s">
        <v>68</v>
      </c>
      <c r="C20" s="15">
        <v>0</v>
      </c>
      <c r="D20" s="56">
        <v>2529</v>
      </c>
      <c r="E20" s="56">
        <v>2529</v>
      </c>
      <c r="F20" s="62">
        <f t="shared" si="1"/>
        <v>100</v>
      </c>
      <c r="G20" s="56">
        <v>0</v>
      </c>
      <c r="H20" s="54"/>
    </row>
    <row r="21" spans="1:8" ht="52.5" customHeight="1">
      <c r="A21" s="43" t="s">
        <v>54</v>
      </c>
      <c r="B21" s="33" t="s">
        <v>55</v>
      </c>
      <c r="C21" s="15">
        <v>54.2</v>
      </c>
      <c r="D21" s="56">
        <f>D22</f>
        <v>138.80000000000001</v>
      </c>
      <c r="E21" s="56">
        <f>E22</f>
        <v>63</v>
      </c>
      <c r="F21" s="62">
        <f t="shared" si="1"/>
        <v>45.389048991354464</v>
      </c>
      <c r="G21" s="56">
        <f t="shared" si="0"/>
        <v>116.23616236162361</v>
      </c>
      <c r="H21" s="54"/>
    </row>
    <row r="22" spans="1:8" ht="55.5" customHeight="1">
      <c r="A22" s="43" t="s">
        <v>56</v>
      </c>
      <c r="B22" s="33" t="s">
        <v>57</v>
      </c>
      <c r="C22" s="15">
        <v>54.2</v>
      </c>
      <c r="D22" s="56">
        <v>138.80000000000001</v>
      </c>
      <c r="E22" s="56">
        <v>63</v>
      </c>
      <c r="F22" s="62">
        <f t="shared" si="1"/>
        <v>45.389048991354464</v>
      </c>
      <c r="G22" s="56">
        <f t="shared" si="0"/>
        <v>116.23616236162361</v>
      </c>
      <c r="H22" s="54"/>
    </row>
    <row r="23" spans="1:8" ht="16.5" customHeight="1">
      <c r="A23" s="43" t="s">
        <v>58</v>
      </c>
      <c r="B23" s="53" t="s">
        <v>99</v>
      </c>
      <c r="C23" s="15">
        <f>C24+C25</f>
        <v>841.1</v>
      </c>
      <c r="D23" s="56">
        <f>D25</f>
        <v>772.1</v>
      </c>
      <c r="E23" s="56">
        <f>E25</f>
        <v>583.1</v>
      </c>
      <c r="F23" s="62">
        <f t="shared" si="1"/>
        <v>75.52130553037172</v>
      </c>
      <c r="G23" s="56">
        <f t="shared" si="0"/>
        <v>69.325882772559737</v>
      </c>
      <c r="H23" s="54"/>
    </row>
    <row r="24" spans="1:8" s="52" customFormat="1" ht="102.75" customHeight="1">
      <c r="A24" s="55" t="s">
        <v>98</v>
      </c>
      <c r="B24" s="53" t="s">
        <v>97</v>
      </c>
      <c r="C24" s="56">
        <v>132</v>
      </c>
      <c r="D24" s="56">
        <v>0</v>
      </c>
      <c r="E24" s="56">
        <v>0</v>
      </c>
      <c r="F24" s="62">
        <v>0</v>
      </c>
      <c r="G24" s="56">
        <f t="shared" si="0"/>
        <v>0</v>
      </c>
      <c r="H24" s="54"/>
    </row>
    <row r="25" spans="1:8" ht="78.75" customHeight="1">
      <c r="A25" s="55" t="s">
        <v>96</v>
      </c>
      <c r="B25" s="53" t="s">
        <v>95</v>
      </c>
      <c r="C25" s="15">
        <v>709.1</v>
      </c>
      <c r="D25" s="56">
        <v>772.1</v>
      </c>
      <c r="E25" s="56">
        <v>583.1</v>
      </c>
      <c r="F25" s="62">
        <f t="shared" si="1"/>
        <v>75.52130553037172</v>
      </c>
      <c r="G25" s="56">
        <f t="shared" si="0"/>
        <v>82.23099703849951</v>
      </c>
      <c r="H25" s="54"/>
    </row>
    <row r="26" spans="1:8" ht="39" hidden="1" customHeight="1">
      <c r="A26" s="44" t="s">
        <v>69</v>
      </c>
      <c r="B26" s="17" t="s">
        <v>70</v>
      </c>
      <c r="C26" s="41"/>
      <c r="D26" s="57"/>
      <c r="E26" s="57"/>
      <c r="F26" s="63"/>
      <c r="G26" s="58" t="e">
        <f t="shared" si="0"/>
        <v>#DIV/0!</v>
      </c>
      <c r="H26" s="54"/>
    </row>
    <row r="27" spans="1:8" ht="39" hidden="1" customHeight="1">
      <c r="A27" s="44" t="s">
        <v>71</v>
      </c>
      <c r="B27" s="17" t="s">
        <v>72</v>
      </c>
      <c r="C27" s="41"/>
      <c r="D27" s="57"/>
      <c r="E27" s="57"/>
      <c r="F27" s="63"/>
      <c r="G27" s="58" t="e">
        <f t="shared" si="0"/>
        <v>#DIV/0!</v>
      </c>
      <c r="H27" s="54"/>
    </row>
    <row r="28" spans="1:8" ht="21.75" customHeight="1">
      <c r="A28" s="18" t="s">
        <v>4</v>
      </c>
      <c r="B28" s="19"/>
      <c r="C28" s="20">
        <f>C30+C34+C36+C39+C41</f>
        <v>2232.2000000000003</v>
      </c>
      <c r="D28" s="20">
        <f>D30+D34+D36+D39+D41</f>
        <v>7569.1</v>
      </c>
      <c r="E28" s="20">
        <f>E30+E34+E36+E39+E41</f>
        <v>4648</v>
      </c>
      <c r="F28" s="20">
        <f t="shared" ref="F28:F42" si="2">E28/D28*100</f>
        <v>61.407564968093951</v>
      </c>
      <c r="G28" s="58" t="s">
        <v>104</v>
      </c>
      <c r="H28" s="54"/>
    </row>
    <row r="29" spans="1:8">
      <c r="A29" s="13" t="s">
        <v>3</v>
      </c>
      <c r="B29" s="21"/>
      <c r="C29" s="12"/>
      <c r="D29" s="58"/>
      <c r="E29" s="58"/>
      <c r="F29" s="20"/>
      <c r="G29" s="58"/>
      <c r="H29" s="54"/>
    </row>
    <row r="30" spans="1:8">
      <c r="A30" s="13" t="s">
        <v>5</v>
      </c>
      <c r="B30" s="22" t="s">
        <v>6</v>
      </c>
      <c r="C30" s="15">
        <f t="shared" ref="C30" si="3">C31+C32+C33</f>
        <v>1154.6000000000001</v>
      </c>
      <c r="D30" s="56">
        <f t="shared" ref="D30:E30" si="4">D31+D32+D33</f>
        <v>2264.9</v>
      </c>
      <c r="E30" s="56">
        <f t="shared" si="4"/>
        <v>1037.8</v>
      </c>
      <c r="F30" s="57">
        <f t="shared" si="2"/>
        <v>45.8210075500022</v>
      </c>
      <c r="G30" s="56">
        <f t="shared" ref="G30:G42" si="5">E30/C30*100</f>
        <v>89.883942490905923</v>
      </c>
      <c r="H30" s="54"/>
    </row>
    <row r="31" spans="1:8" ht="57" customHeight="1">
      <c r="A31" s="13" t="s">
        <v>7</v>
      </c>
      <c r="B31" s="23" t="s">
        <v>8</v>
      </c>
      <c r="C31" s="15">
        <v>1152.4000000000001</v>
      </c>
      <c r="D31" s="64">
        <v>2254.9</v>
      </c>
      <c r="E31" s="56">
        <v>1035.5999999999999</v>
      </c>
      <c r="F31" s="57">
        <f t="shared" si="2"/>
        <v>45.926648631868375</v>
      </c>
      <c r="G31" s="56">
        <f t="shared" si="5"/>
        <v>89.864630336688634</v>
      </c>
      <c r="H31" s="54"/>
    </row>
    <row r="32" spans="1:8" ht="15.75" customHeight="1">
      <c r="A32" s="13" t="s">
        <v>61</v>
      </c>
      <c r="B32" s="23" t="s">
        <v>62</v>
      </c>
      <c r="C32" s="15">
        <v>0</v>
      </c>
      <c r="D32" s="64">
        <v>5</v>
      </c>
      <c r="E32" s="56">
        <v>0</v>
      </c>
      <c r="F32" s="57">
        <f t="shared" si="2"/>
        <v>0</v>
      </c>
      <c r="G32" s="56">
        <v>0</v>
      </c>
      <c r="H32" s="54"/>
    </row>
    <row r="33" spans="1:8" ht="24.75" customHeight="1">
      <c r="A33" s="13" t="s">
        <v>9</v>
      </c>
      <c r="B33" s="22" t="s">
        <v>10</v>
      </c>
      <c r="C33" s="15">
        <v>2.2000000000000002</v>
      </c>
      <c r="D33" s="56">
        <v>5</v>
      </c>
      <c r="E33" s="56">
        <v>2.2000000000000002</v>
      </c>
      <c r="F33" s="57">
        <f t="shared" si="2"/>
        <v>44.000000000000007</v>
      </c>
      <c r="G33" s="56">
        <f t="shared" si="5"/>
        <v>100</v>
      </c>
      <c r="H33" s="54"/>
    </row>
    <row r="34" spans="1:8">
      <c r="A34" s="13" t="s">
        <v>11</v>
      </c>
      <c r="B34" s="22" t="s">
        <v>12</v>
      </c>
      <c r="C34" s="15">
        <f t="shared" ref="C34:E34" si="6">C35</f>
        <v>54.2</v>
      </c>
      <c r="D34" s="56">
        <f t="shared" si="6"/>
        <v>138.80000000000001</v>
      </c>
      <c r="E34" s="56">
        <f t="shared" si="6"/>
        <v>63</v>
      </c>
      <c r="F34" s="57">
        <f t="shared" si="2"/>
        <v>45.389048991354464</v>
      </c>
      <c r="G34" s="56">
        <f t="shared" si="5"/>
        <v>116.23616236162361</v>
      </c>
      <c r="H34" s="54"/>
    </row>
    <row r="35" spans="1:8" ht="25.5">
      <c r="A35" s="13" t="s">
        <v>13</v>
      </c>
      <c r="B35" s="22" t="s">
        <v>14</v>
      </c>
      <c r="C35" s="15">
        <v>54.2</v>
      </c>
      <c r="D35" s="56">
        <v>138.80000000000001</v>
      </c>
      <c r="E35" s="56">
        <v>63</v>
      </c>
      <c r="F35" s="57">
        <f t="shared" si="2"/>
        <v>45.389048991354464</v>
      </c>
      <c r="G35" s="56">
        <f t="shared" si="5"/>
        <v>116.23616236162361</v>
      </c>
      <c r="H35" s="54"/>
    </row>
    <row r="36" spans="1:8">
      <c r="A36" s="13" t="s">
        <v>15</v>
      </c>
      <c r="B36" s="22" t="s">
        <v>16</v>
      </c>
      <c r="C36" s="15">
        <f>C37+C38</f>
        <v>340.2</v>
      </c>
      <c r="D36" s="56">
        <f>D37+D38</f>
        <v>3442.9</v>
      </c>
      <c r="E36" s="56">
        <f>E37+E38</f>
        <v>2694</v>
      </c>
      <c r="F36" s="57">
        <f t="shared" si="2"/>
        <v>78.247988614249607</v>
      </c>
      <c r="G36" s="56" t="s">
        <v>105</v>
      </c>
      <c r="H36" s="54"/>
    </row>
    <row r="37" spans="1:8" ht="25.5">
      <c r="A37" s="13" t="s">
        <v>17</v>
      </c>
      <c r="B37" s="22" t="s">
        <v>18</v>
      </c>
      <c r="C37" s="15">
        <v>208.2</v>
      </c>
      <c r="D37" s="56">
        <v>3437.9</v>
      </c>
      <c r="E37" s="56">
        <v>2689</v>
      </c>
      <c r="F37" s="57">
        <f t="shared" si="2"/>
        <v>78.216353006195632</v>
      </c>
      <c r="G37" s="56" t="s">
        <v>106</v>
      </c>
      <c r="H37" s="54"/>
    </row>
    <row r="38" spans="1:8" s="5" customFormat="1" ht="25.5">
      <c r="A38" s="50" t="s">
        <v>90</v>
      </c>
      <c r="B38" s="51" t="s">
        <v>89</v>
      </c>
      <c r="C38" s="15">
        <v>132</v>
      </c>
      <c r="D38" s="56">
        <v>5</v>
      </c>
      <c r="E38" s="56">
        <v>5</v>
      </c>
      <c r="F38" s="57">
        <f t="shared" si="2"/>
        <v>100</v>
      </c>
      <c r="G38" s="56">
        <f t="shared" si="5"/>
        <v>3.7878787878787881</v>
      </c>
      <c r="H38" s="54"/>
    </row>
    <row r="39" spans="1:8">
      <c r="A39" s="13" t="s">
        <v>19</v>
      </c>
      <c r="B39" s="22" t="s">
        <v>20</v>
      </c>
      <c r="C39" s="15">
        <f t="shared" ref="C39:E39" si="7">C40</f>
        <v>97.8</v>
      </c>
      <c r="D39" s="56">
        <f>D40</f>
        <v>113.9</v>
      </c>
      <c r="E39" s="56">
        <f t="shared" si="7"/>
        <v>66.5</v>
      </c>
      <c r="F39" s="57">
        <f t="shared" si="2"/>
        <v>58.384547848990344</v>
      </c>
      <c r="G39" s="56">
        <f t="shared" si="5"/>
        <v>67.995910020449898</v>
      </c>
      <c r="H39" s="54"/>
    </row>
    <row r="40" spans="1:8">
      <c r="A40" s="13" t="s">
        <v>21</v>
      </c>
      <c r="B40" s="22" t="s">
        <v>22</v>
      </c>
      <c r="C40" s="15">
        <v>97.8</v>
      </c>
      <c r="D40" s="56">
        <v>113.9</v>
      </c>
      <c r="E40" s="56">
        <v>66.5</v>
      </c>
      <c r="F40" s="57">
        <f t="shared" si="2"/>
        <v>58.384547848990344</v>
      </c>
      <c r="G40" s="56">
        <f t="shared" si="5"/>
        <v>67.995910020449898</v>
      </c>
      <c r="H40" s="54"/>
    </row>
    <row r="41" spans="1:8">
      <c r="A41" s="30" t="s">
        <v>65</v>
      </c>
      <c r="B41" s="46" t="s">
        <v>23</v>
      </c>
      <c r="C41" s="47">
        <f t="shared" ref="C41:E41" si="8">C42</f>
        <v>585.4</v>
      </c>
      <c r="D41" s="47">
        <f t="shared" si="8"/>
        <v>1608.6</v>
      </c>
      <c r="E41" s="47">
        <f t="shared" si="8"/>
        <v>786.7</v>
      </c>
      <c r="F41" s="57">
        <f t="shared" si="2"/>
        <v>48.905880890215094</v>
      </c>
      <c r="G41" s="56">
        <f t="shared" si="5"/>
        <v>134.3867441065938</v>
      </c>
      <c r="H41" s="54"/>
    </row>
    <row r="42" spans="1:8">
      <c r="A42" s="13" t="s">
        <v>24</v>
      </c>
      <c r="B42" s="22" t="s">
        <v>25</v>
      </c>
      <c r="C42" s="15">
        <v>585.4</v>
      </c>
      <c r="D42" s="56">
        <v>1608.6</v>
      </c>
      <c r="E42" s="56">
        <v>786.7</v>
      </c>
      <c r="F42" s="57">
        <f t="shared" si="2"/>
        <v>48.905880890215094</v>
      </c>
      <c r="G42" s="56">
        <f t="shared" si="5"/>
        <v>134.3867441065938</v>
      </c>
      <c r="H42" s="54"/>
    </row>
    <row r="43" spans="1:8" ht="30" customHeight="1">
      <c r="A43" s="24" t="s">
        <v>26</v>
      </c>
      <c r="B43" s="25"/>
      <c r="C43" s="15">
        <f>C4-C28</f>
        <v>673.69999999999936</v>
      </c>
      <c r="D43" s="56">
        <f>D4-D28</f>
        <v>-154</v>
      </c>
      <c r="E43" s="56">
        <f>E4-E28</f>
        <v>-23.800000000000182</v>
      </c>
      <c r="F43" s="56"/>
      <c r="G43" s="65"/>
    </row>
    <row r="44" spans="1:8">
      <c r="A44" s="10" t="s">
        <v>27</v>
      </c>
      <c r="B44" s="26"/>
      <c r="C44" s="12">
        <f t="shared" ref="C44" si="9">C46</f>
        <v>-673.69999999999982</v>
      </c>
      <c r="D44" s="58">
        <f t="shared" ref="D44:E44" si="10">D46</f>
        <v>154</v>
      </c>
      <c r="E44" s="58">
        <f t="shared" si="10"/>
        <v>23.800000000000182</v>
      </c>
      <c r="F44" s="56"/>
      <c r="G44" s="66"/>
    </row>
    <row r="45" spans="1:8">
      <c r="A45" s="13" t="s">
        <v>3</v>
      </c>
      <c r="B45" s="22"/>
      <c r="C45" s="15"/>
      <c r="D45" s="56"/>
      <c r="E45" s="56"/>
      <c r="F45" s="56"/>
      <c r="G45" s="65"/>
    </row>
    <row r="46" spans="1:8" ht="25.5">
      <c r="A46" s="13" t="s">
        <v>28</v>
      </c>
      <c r="B46" s="22" t="s">
        <v>29</v>
      </c>
      <c r="C46" s="15">
        <f t="shared" ref="C46" si="11">C47+C48</f>
        <v>-673.69999999999982</v>
      </c>
      <c r="D46" s="56">
        <f t="shared" ref="D46:E46" si="12">D47+D48</f>
        <v>154</v>
      </c>
      <c r="E46" s="56">
        <f t="shared" si="12"/>
        <v>23.800000000000182</v>
      </c>
      <c r="F46" s="65"/>
      <c r="G46" s="65"/>
    </row>
    <row r="47" spans="1:8" ht="25.5">
      <c r="A47" s="13" t="s">
        <v>30</v>
      </c>
      <c r="B47" s="22" t="s">
        <v>31</v>
      </c>
      <c r="C47" s="56">
        <v>-2978.7</v>
      </c>
      <c r="D47" s="56">
        <v>-7415.1</v>
      </c>
      <c r="E47" s="56">
        <v>-4801.8999999999996</v>
      </c>
      <c r="F47" s="65"/>
      <c r="G47" s="65"/>
    </row>
    <row r="48" spans="1:8" ht="25.5">
      <c r="A48" s="48" t="s">
        <v>32</v>
      </c>
      <c r="B48" s="49" t="s">
        <v>33</v>
      </c>
      <c r="C48" s="57">
        <v>2305</v>
      </c>
      <c r="D48" s="57">
        <v>7569.1</v>
      </c>
      <c r="E48" s="57">
        <v>4825.7</v>
      </c>
      <c r="F48" s="67"/>
      <c r="G48" s="67"/>
    </row>
    <row r="49" spans="1:7">
      <c r="A49" s="7"/>
      <c r="B49" s="7"/>
      <c r="C49" s="7"/>
      <c r="D49" s="7"/>
      <c r="E49" s="7"/>
      <c r="F49" s="7"/>
      <c r="G49" s="7"/>
    </row>
    <row r="50" spans="1:7" ht="30" customHeight="1">
      <c r="A50" s="68"/>
      <c r="B50" s="68"/>
      <c r="C50" s="68"/>
      <c r="D50" s="68"/>
      <c r="E50" s="68"/>
      <c r="F50" s="68"/>
      <c r="G50" s="68"/>
    </row>
    <row r="51" spans="1:7">
      <c r="A51" s="3"/>
      <c r="B51" s="3"/>
      <c r="C51" s="3"/>
      <c r="D51" s="3"/>
      <c r="E51" s="3"/>
      <c r="F51" s="3"/>
      <c r="G51" s="3"/>
    </row>
  </sheetData>
  <mergeCells count="2">
    <mergeCell ref="A50:G50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10" sqref="A10:G10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69" t="s">
        <v>84</v>
      </c>
      <c r="B2" s="69"/>
      <c r="C2" s="69"/>
      <c r="D2" s="69"/>
      <c r="E2" s="69"/>
      <c r="F2" s="69"/>
      <c r="G2" s="69"/>
    </row>
    <row r="3" spans="1:7">
      <c r="A3" s="7"/>
      <c r="B3" s="7"/>
      <c r="C3" s="7"/>
      <c r="D3" s="7"/>
      <c r="E3" s="7"/>
      <c r="F3" s="7"/>
      <c r="G3" s="8" t="s">
        <v>38</v>
      </c>
    </row>
    <row r="4" spans="1:7" ht="117" customHeight="1">
      <c r="A4" s="34" t="s">
        <v>34</v>
      </c>
      <c r="B4" s="34" t="s">
        <v>35</v>
      </c>
      <c r="C4" s="34" t="s">
        <v>85</v>
      </c>
      <c r="D4" s="34" t="s">
        <v>86</v>
      </c>
      <c r="E4" s="34" t="s">
        <v>87</v>
      </c>
      <c r="F4" s="34" t="s">
        <v>77</v>
      </c>
      <c r="G4" s="34" t="s">
        <v>76</v>
      </c>
    </row>
    <row r="5" spans="1:7" ht="63" customHeight="1">
      <c r="A5" s="35" t="s">
        <v>36</v>
      </c>
      <c r="B5" s="38">
        <v>3</v>
      </c>
      <c r="C5" s="36">
        <v>846.5</v>
      </c>
      <c r="D5" s="36">
        <v>1626.8</v>
      </c>
      <c r="E5" s="36">
        <v>767.8</v>
      </c>
      <c r="F5" s="36">
        <f>E5/D5*100</f>
        <v>47.196951069584458</v>
      </c>
      <c r="G5" s="36">
        <f>E5/C5*100</f>
        <v>90.70289427052569</v>
      </c>
    </row>
    <row r="6" spans="1:7" ht="42" customHeight="1">
      <c r="A6" s="37" t="s">
        <v>37</v>
      </c>
      <c r="B6" s="38">
        <v>1</v>
      </c>
      <c r="C6" s="36">
        <v>286.60000000000002</v>
      </c>
      <c r="D6" s="36">
        <v>672.7</v>
      </c>
      <c r="E6" s="36">
        <v>288.2</v>
      </c>
      <c r="F6" s="36">
        <f>E6/D6*100</f>
        <v>42.842277389623902</v>
      </c>
      <c r="G6" s="36">
        <f>E6/C6*100</f>
        <v>100.5582693649686</v>
      </c>
    </row>
    <row r="7" spans="1:7">
      <c r="A7" s="28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68"/>
      <c r="B10" s="68"/>
      <c r="C10" s="68"/>
      <c r="D10" s="68"/>
      <c r="E10" s="68"/>
      <c r="F10" s="68"/>
      <c r="G10" s="68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A13" sqref="A13:F13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69" t="s">
        <v>88</v>
      </c>
      <c r="B2" s="68"/>
      <c r="C2" s="68"/>
      <c r="D2" s="68"/>
      <c r="E2" s="68"/>
      <c r="F2" s="68"/>
    </row>
    <row r="3" spans="1:9">
      <c r="A3" s="7"/>
      <c r="B3" s="7"/>
      <c r="C3" s="7"/>
      <c r="D3" s="7"/>
      <c r="E3" s="7"/>
      <c r="F3" s="8"/>
    </row>
    <row r="4" spans="1:9" ht="75.75" customHeight="1">
      <c r="A4" s="29" t="s">
        <v>59</v>
      </c>
      <c r="B4" s="6" t="s">
        <v>85</v>
      </c>
      <c r="C4" s="6" t="s">
        <v>86</v>
      </c>
      <c r="D4" s="6" t="s">
        <v>87</v>
      </c>
      <c r="E4" s="9" t="s">
        <v>77</v>
      </c>
      <c r="F4" s="9" t="s">
        <v>76</v>
      </c>
    </row>
    <row r="5" spans="1:9" ht="77.25" customHeight="1">
      <c r="A5" s="30" t="s">
        <v>66</v>
      </c>
      <c r="B5" s="27">
        <v>0</v>
      </c>
      <c r="C5" s="59">
        <v>2</v>
      </c>
      <c r="D5" s="59">
        <v>0</v>
      </c>
      <c r="E5" s="59">
        <f>D5/C5*100</f>
        <v>0</v>
      </c>
      <c r="F5" s="59">
        <v>0</v>
      </c>
    </row>
    <row r="6" spans="1:9" ht="70.5" customHeight="1">
      <c r="A6" s="39" t="s">
        <v>63</v>
      </c>
      <c r="B6" s="59">
        <v>85.8</v>
      </c>
      <c r="C6" s="59">
        <v>113.9</v>
      </c>
      <c r="D6" s="59">
        <v>66.5</v>
      </c>
      <c r="E6" s="59">
        <f>D6/C6*100</f>
        <v>58.384547848990344</v>
      </c>
      <c r="F6" s="59">
        <f t="shared" ref="F6:F8" si="0">D6/B6*100</f>
        <v>77.505827505827511</v>
      </c>
    </row>
    <row r="7" spans="1:9" ht="87" customHeight="1">
      <c r="A7" s="40" t="s">
        <v>73</v>
      </c>
      <c r="B7" s="59">
        <v>208.2</v>
      </c>
      <c r="C7" s="59">
        <v>3437.9</v>
      </c>
      <c r="D7" s="59">
        <v>2689</v>
      </c>
      <c r="E7" s="59">
        <f t="shared" ref="E7:E9" si="1">D7/C7*100</f>
        <v>78.216353006195632</v>
      </c>
      <c r="F7" s="59" t="s">
        <v>106</v>
      </c>
      <c r="G7" s="2"/>
      <c r="H7" s="2"/>
      <c r="I7" s="2"/>
    </row>
    <row r="8" spans="1:9" ht="87" customHeight="1">
      <c r="A8" s="40" t="s">
        <v>74</v>
      </c>
      <c r="B8" s="59">
        <v>534.79999999999995</v>
      </c>
      <c r="C8" s="59">
        <v>1608.6</v>
      </c>
      <c r="D8" s="59">
        <v>786.7</v>
      </c>
      <c r="E8" s="59">
        <f t="shared" si="1"/>
        <v>48.905880890215094</v>
      </c>
      <c r="F8" s="59">
        <f t="shared" si="0"/>
        <v>147.10172026925957</v>
      </c>
      <c r="G8" s="2"/>
      <c r="H8" s="2"/>
      <c r="I8" s="2"/>
    </row>
    <row r="9" spans="1:9" ht="26.25" customHeight="1">
      <c r="A9" s="31" t="s">
        <v>60</v>
      </c>
      <c r="B9" s="32">
        <f t="shared" ref="B9" si="2">B6+B7+B5+B8</f>
        <v>828.8</v>
      </c>
      <c r="C9" s="32">
        <f t="shared" ref="C9:D9" si="3">C6+C7+C5+C8</f>
        <v>5162.3999999999996</v>
      </c>
      <c r="D9" s="32">
        <f t="shared" si="3"/>
        <v>3542.2</v>
      </c>
      <c r="E9" s="32">
        <f t="shared" si="1"/>
        <v>68.615372694870601</v>
      </c>
      <c r="F9" s="32" t="s">
        <v>107</v>
      </c>
      <c r="G9" s="4"/>
    </row>
    <row r="10" spans="1:9">
      <c r="A10" s="7"/>
      <c r="B10" s="7"/>
      <c r="C10" s="45"/>
      <c r="D10" s="45"/>
      <c r="E10" s="45"/>
      <c r="F10" s="45"/>
    </row>
    <row r="11" spans="1:9">
      <c r="A11" s="7"/>
      <c r="B11" s="7"/>
      <c r="C11" s="7"/>
      <c r="D11" s="7"/>
      <c r="E11" s="7"/>
      <c r="F11" s="7"/>
    </row>
    <row r="12" spans="1:9">
      <c r="A12" s="7"/>
      <c r="B12" s="7"/>
      <c r="C12" s="7"/>
      <c r="D12" s="7"/>
      <c r="E12" s="7"/>
      <c r="F12" s="7"/>
    </row>
    <row r="13" spans="1:9">
      <c r="A13" s="68"/>
      <c r="B13" s="68"/>
      <c r="C13" s="68"/>
      <c r="D13" s="68"/>
      <c r="E13" s="68"/>
      <c r="F13" s="68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2024-07-12T06:44:07Z</cp:lastPrinted>
  <dcterms:created xsi:type="dcterms:W3CDTF">2017-04-17T10:25:39Z</dcterms:created>
  <dcterms:modified xsi:type="dcterms:W3CDTF">2024-07-12T07:18:32Z</dcterms:modified>
</cp:coreProperties>
</file>