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255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E8" i="3"/>
  <c r="C9"/>
  <c r="D9"/>
  <c r="B9"/>
  <c r="F7"/>
  <c r="E7"/>
  <c r="F35" i="1"/>
  <c r="F34"/>
  <c r="G29"/>
  <c r="G31"/>
  <c r="G32"/>
  <c r="G33"/>
  <c r="G34"/>
  <c r="G35"/>
  <c r="G37"/>
  <c r="G38"/>
  <c r="F29"/>
  <c r="F30"/>
  <c r="F31"/>
  <c r="F32"/>
  <c r="F33"/>
  <c r="F36"/>
  <c r="F37"/>
  <c r="F38"/>
  <c r="F39"/>
  <c r="F40"/>
  <c r="E34"/>
  <c r="G7"/>
  <c r="G8"/>
  <c r="G9"/>
  <c r="G11"/>
  <c r="G12"/>
  <c r="G14"/>
  <c r="G15"/>
  <c r="G17"/>
  <c r="G18"/>
  <c r="G20"/>
  <c r="G21"/>
  <c r="F7"/>
  <c r="F8"/>
  <c r="F9"/>
  <c r="F11"/>
  <c r="F12"/>
  <c r="F13"/>
  <c r="F16"/>
  <c r="F17"/>
  <c r="F18"/>
  <c r="F19"/>
  <c r="F20"/>
  <c r="F21"/>
  <c r="F22"/>
  <c r="F23"/>
  <c r="C44"/>
  <c r="C42" s="1"/>
  <c r="C39"/>
  <c r="C37"/>
  <c r="C34"/>
  <c r="C32"/>
  <c r="C28"/>
  <c r="C16"/>
  <c r="C4" s="1"/>
  <c r="D39"/>
  <c r="E39"/>
  <c r="D37"/>
  <c r="E37"/>
  <c r="D34"/>
  <c r="D32"/>
  <c r="E32"/>
  <c r="D28"/>
  <c r="E28"/>
  <c r="E9" i="3" l="1"/>
  <c r="C26" i="1"/>
  <c r="C41"/>
  <c r="D26"/>
  <c r="E26"/>
  <c r="F28"/>
  <c r="E4"/>
  <c r="D4"/>
  <c r="G6"/>
  <c r="F6"/>
  <c r="F26" l="1"/>
  <c r="F4"/>
  <c r="G26" l="1"/>
  <c r="F6" i="3"/>
  <c r="E5"/>
  <c r="G28" i="1"/>
  <c r="G5" i="2" l="1"/>
  <c r="E6" i="3"/>
  <c r="D41" i="1" l="1"/>
  <c r="F5" i="2" l="1"/>
  <c r="F6"/>
  <c r="G6"/>
  <c r="D44" i="1" l="1"/>
  <c r="D42" s="1"/>
  <c r="E44"/>
  <c r="E42" s="1"/>
  <c r="E41" l="1"/>
</calcChain>
</file>

<file path=xl/sharedStrings.xml><?xml version="1.0" encoding="utf-8"?>
<sst xmlns="http://schemas.openxmlformats.org/spreadsheetml/2006/main" count="118" uniqueCount="106">
  <si>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</si>
  <si>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</si>
  <si>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</si>
  <si>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</si>
  <si>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</si>
  <si>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</si>
  <si>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</si>
  <si>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</si>
  <si>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</si>
  <si>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</si>
  <si>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</si>
  <si>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</si>
  <si>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</si>
  <si>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</si>
  <si>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</si>
  <si>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</si>
  <si>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</si>
  <si>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</si>
  <si>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</si>
  <si>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</si>
  <si>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</si>
  <si>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</si>
  <si>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</si>
  <si>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</si>
  <si>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</si>
  <si>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</si>
  <si>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</si>
  <si>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</si>
  <si>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</si>
  <si>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</si>
  <si>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</si>
  <si>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</si>
  <si>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</si>
  <si>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</si>
  <si>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</si>
  <si>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</si>
  <si>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</si>
  <si>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</si>
  <si>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</si>
  <si>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</si>
  <si>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</si>
  <si>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</si>
  <si>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</si>
  <si>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</si>
  <si>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</si>
  <si>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</si>
  <si>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</si>
  <si>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</si>
  <si>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</si>
  <si>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</si>
  <si>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</si>
  <si>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</si>
  <si>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</si>
  <si>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</si>
  <si>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</si>
  <si>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</si>
  <si>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</si>
  <si>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</si>
  <si>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</si>
  <si>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</si>
  <si>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</si>
  <si>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</si>
  <si>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</si>
  <si>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</si>
  <si>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</si>
  <si>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</si>
  <si>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</si>
  <si>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</si>
  <si>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</si>
  <si>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</si>
  <si>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</si>
  <si>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</si>
  <si>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</si>
  <si>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</si>
  <si>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</si>
  <si>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</si>
  <si>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</si>
  <si>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Исполнено на 1 апреля 2022 г. (тыс.руб)</t>
  </si>
  <si>
    <t>Налоги на товары (работы, услуги) реализуемые на территории Российской Федерации</t>
  </si>
  <si>
    <t>10000000010000110</t>
  </si>
  <si>
    <t>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</si>
  <si>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</si>
  <si>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</si>
  <si>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</si>
  <si>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</si>
  <si>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</si>
  <si>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Исполнено на 1 апреля 2022 г.</t>
  </si>
  <si>
    <t>Утвержденные бюджетные назначения на                        1 апреля 2023 г.</t>
  </si>
  <si>
    <t>Исполнено на 1 апреля 2023 г.</t>
  </si>
  <si>
    <t>% исполнения плана                       2023 года</t>
  </si>
  <si>
    <t>% исполнения 2023 года к 2022 году</t>
  </si>
  <si>
    <t>Утвержденные бюджетные назначения на           1 апреля 2023 г. (тыс.руб)</t>
  </si>
  <si>
    <t>Исполнено на 1 апреля 2023 г. (тыс.руб)</t>
  </si>
  <si>
    <t>% исполнения плана 2023 года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</si>
  <si>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2023 года    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</si>
  <si>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2023 года     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</si>
  <si>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апреля 2023 года   
</t>
  </si>
  <si>
    <t>св. 27,9 раза</t>
  </si>
  <si>
    <t>св. 2,1 раза</t>
  </si>
  <si>
    <t>св. 4,5 раза</t>
  </si>
  <si>
    <t>св. 2,3 раза</t>
  </si>
  <si>
    <t>св. 24,6 раза</t>
  </si>
  <si>
    <t>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</si>
  <si>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</si>
  <si>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>св. 2,7 раза</t>
  </si>
  <si>
    <t>св. 2,4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</si>
</sst>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8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9"/>
    <xf numFmtId="0" fontId="2" fillId="0" borderId="10">
      <alignment horizontal="center"/>
    </xf>
    <xf numFmtId="0" fontId="8" fillId="0" borderId="11">
      <alignment horizontal="right"/>
    </xf>
    <xf numFmtId="0" fontId="2" fillId="0" borderId="0"/>
    <xf numFmtId="0" fontId="2" fillId="0" borderId="12">
      <alignment horizontal="right"/>
    </xf>
    <xf numFmtId="49" fontId="2" fillId="0" borderId="13">
      <alignment horizontal="center"/>
    </xf>
    <xf numFmtId="0" fontId="8" fillId="0" borderId="14">
      <alignment horizontal="right"/>
    </xf>
    <xf numFmtId="0" fontId="10" fillId="0" borderId="0"/>
    <xf numFmtId="166" fontId="2" fillId="0" borderId="15">
      <alignment horizontal="center"/>
    </xf>
    <xf numFmtId="0" fontId="2" fillId="0" borderId="0">
      <alignment horizontal="left"/>
    </xf>
    <xf numFmtId="49" fontId="2" fillId="0" borderId="0"/>
    <xf numFmtId="49" fontId="2" fillId="0" borderId="12">
      <alignment horizontal="right" vertical="center"/>
    </xf>
    <xf numFmtId="49" fontId="2" fillId="0" borderId="15">
      <alignment horizontal="center" vertical="center"/>
    </xf>
    <xf numFmtId="0" fontId="2" fillId="0" borderId="8">
      <alignment horizontal="left" wrapText="1"/>
    </xf>
    <xf numFmtId="49" fontId="2" fillId="0" borderId="15">
      <alignment horizontal="center"/>
    </xf>
    <xf numFmtId="0" fontId="2" fillId="0" borderId="16">
      <alignment horizontal="left" wrapText="1"/>
    </xf>
    <xf numFmtId="49" fontId="2" fillId="0" borderId="12">
      <alignment horizontal="right"/>
    </xf>
    <xf numFmtId="0" fontId="2" fillId="0" borderId="17">
      <alignment horizontal="left"/>
    </xf>
    <xf numFmtId="49" fontId="2" fillId="0" borderId="17"/>
    <xf numFmtId="49" fontId="2" fillId="0" borderId="12"/>
    <xf numFmtId="49" fontId="2" fillId="0" borderId="18">
      <alignment horizontal="center"/>
    </xf>
    <xf numFmtId="0" fontId="7" fillId="0" borderId="8">
      <alignment horizontal="center"/>
    </xf>
    <xf numFmtId="0" fontId="2" fillId="0" borderId="19">
      <alignment horizontal="center" vertical="top" wrapText="1"/>
    </xf>
    <xf numFmtId="49" fontId="2" fillId="0" borderId="19">
      <alignment horizontal="center" vertical="top" wrapText="1"/>
    </xf>
    <xf numFmtId="0" fontId="6" fillId="0" borderId="20"/>
    <xf numFmtId="0" fontId="6" fillId="0" borderId="11"/>
    <xf numFmtId="0" fontId="2" fillId="0" borderId="19">
      <alignment horizontal="center" vertical="center"/>
    </xf>
    <xf numFmtId="0" fontId="2" fillId="0" borderId="10">
      <alignment horizontal="center" vertical="center"/>
    </xf>
    <xf numFmtId="49" fontId="2" fillId="0" borderId="10">
      <alignment horizontal="center" vertical="center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23">
      <alignment horizontal="right" shrinkToFit="1"/>
    </xf>
    <xf numFmtId="0" fontId="2" fillId="0" borderId="24">
      <alignment horizontal="left" wrapText="1"/>
    </xf>
    <xf numFmtId="49" fontId="2" fillId="0" borderId="25">
      <alignment horizontal="center" shrinkToFit="1"/>
    </xf>
    <xf numFmtId="49" fontId="2" fillId="0" borderId="26">
      <alignment horizontal="center"/>
    </xf>
    <xf numFmtId="4" fontId="2" fillId="0" borderId="26">
      <alignment horizontal="right" shrinkToFit="1"/>
    </xf>
    <xf numFmtId="0" fontId="2" fillId="0" borderId="27">
      <alignment horizontal="left" wrapText="1" indent="2"/>
    </xf>
    <xf numFmtId="49" fontId="2" fillId="0" borderId="28">
      <alignment horizontal="center" shrinkToFit="1"/>
    </xf>
    <xf numFmtId="49" fontId="2" fillId="0" borderId="29">
      <alignment horizontal="center"/>
    </xf>
    <xf numFmtId="4" fontId="2" fillId="0" borderId="29">
      <alignment horizontal="right" shrinkToFit="1"/>
    </xf>
    <xf numFmtId="49" fontId="2" fillId="0" borderId="0">
      <alignment horizontal="right"/>
    </xf>
    <xf numFmtId="0" fontId="7" fillId="0" borderId="11">
      <alignment horizontal="center"/>
    </xf>
    <xf numFmtId="0" fontId="2" fillId="0" borderId="10">
      <alignment horizontal="center" vertical="center" shrinkToFit="1"/>
    </xf>
    <xf numFmtId="49" fontId="2" fillId="0" borderId="10">
      <alignment horizontal="center" vertical="center" shrinkToFit="1"/>
    </xf>
    <xf numFmtId="49" fontId="6" fillId="0" borderId="11"/>
    <xf numFmtId="0" fontId="2" fillId="0" borderId="22">
      <alignment horizontal="center" shrinkToFit="1"/>
    </xf>
    <xf numFmtId="4" fontId="2" fillId="0" borderId="30">
      <alignment horizontal="right" shrinkToFit="1"/>
    </xf>
    <xf numFmtId="49" fontId="6" fillId="0" borderId="14"/>
    <xf numFmtId="0" fontId="2" fillId="0" borderId="25">
      <alignment horizontal="center" shrinkToFit="1"/>
    </xf>
    <xf numFmtId="167" fontId="2" fillId="0" borderId="26">
      <alignment horizontal="right" shrinkToFit="1"/>
    </xf>
    <xf numFmtId="167" fontId="2" fillId="0" borderId="31">
      <alignment horizontal="right" shrinkToFit="1"/>
    </xf>
    <xf numFmtId="0" fontId="2" fillId="0" borderId="3">
      <alignment horizontal="left" wrapText="1"/>
    </xf>
    <xf numFmtId="49" fontId="2" fillId="0" borderId="28">
      <alignment horizontal="center" wrapText="1"/>
    </xf>
    <xf numFmtId="49" fontId="2" fillId="0" borderId="29">
      <alignment horizontal="center" wrapText="1"/>
    </xf>
    <xf numFmtId="4" fontId="2" fillId="0" borderId="29">
      <alignment horizontal="right" wrapText="1"/>
    </xf>
    <xf numFmtId="4" fontId="2" fillId="0" borderId="27">
      <alignment horizontal="right" wrapText="1"/>
    </xf>
    <xf numFmtId="0" fontId="6" fillId="0" borderId="14">
      <alignment wrapText="1"/>
    </xf>
    <xf numFmtId="0" fontId="2" fillId="0" borderId="32">
      <alignment horizontal="left" wrapText="1"/>
    </xf>
    <xf numFmtId="49" fontId="2" fillId="0" borderId="33">
      <alignment horizontal="center" shrinkToFit="1"/>
    </xf>
    <xf numFmtId="49" fontId="2" fillId="0" borderId="34">
      <alignment horizontal="center"/>
    </xf>
    <xf numFmtId="4" fontId="2" fillId="0" borderId="34">
      <alignment horizontal="right" shrinkToFit="1"/>
    </xf>
    <xf numFmtId="49" fontId="2" fillId="0" borderId="35">
      <alignment horizontal="center"/>
    </xf>
    <xf numFmtId="0" fontId="6" fillId="0" borderId="14"/>
    <xf numFmtId="0" fontId="10" fillId="0" borderId="17"/>
    <xf numFmtId="0" fontId="10" fillId="0" borderId="36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8">
      <alignment horizontal="left"/>
    </xf>
    <xf numFmtId="49" fontId="2" fillId="0" borderId="8">
      <alignment horizontal="left"/>
    </xf>
    <xf numFmtId="0" fontId="2" fillId="0" borderId="8">
      <alignment horizontal="center" shrinkToFit="1"/>
    </xf>
    <xf numFmtId="49" fontId="2" fillId="0" borderId="8">
      <alignment horizontal="center" vertical="center" shrinkToFit="1"/>
    </xf>
    <xf numFmtId="49" fontId="6" fillId="0" borderId="8">
      <alignment shrinkToFit="1"/>
    </xf>
    <xf numFmtId="49" fontId="2" fillId="0" borderId="8">
      <alignment horizontal="right"/>
    </xf>
    <xf numFmtId="0" fontId="2" fillId="0" borderId="22">
      <alignment horizontal="center" vertical="center" shrinkToFit="1"/>
    </xf>
    <xf numFmtId="49" fontId="2" fillId="0" borderId="23">
      <alignment horizontal="center" vertical="center"/>
    </xf>
    <xf numFmtId="0" fontId="2" fillId="0" borderId="21">
      <alignment horizontal="left" wrapText="1" indent="2"/>
    </xf>
    <xf numFmtId="0" fontId="2" fillId="0" borderId="37">
      <alignment horizontal="center" vertical="center" shrinkToFit="1"/>
    </xf>
    <xf numFmtId="49" fontId="2" fillId="0" borderId="19">
      <alignment horizontal="center" vertical="center"/>
    </xf>
    <xf numFmtId="167" fontId="2" fillId="0" borderId="19">
      <alignment horizontal="right" vertical="center" shrinkToFit="1"/>
    </xf>
    <xf numFmtId="167" fontId="2" fillId="0" borderId="32">
      <alignment horizontal="right" vertical="center" shrinkToFit="1"/>
    </xf>
    <xf numFmtId="0" fontId="2" fillId="0" borderId="38">
      <alignment horizontal="left" wrapText="1"/>
    </xf>
    <xf numFmtId="4" fontId="2" fillId="0" borderId="19">
      <alignment horizontal="right" shrinkToFit="1"/>
    </xf>
    <xf numFmtId="4" fontId="2" fillId="0" borderId="32">
      <alignment horizontal="right" shrinkToFit="1"/>
    </xf>
    <xf numFmtId="0" fontId="2" fillId="0" borderId="24">
      <alignment horizontal="left" wrapText="1" indent="2"/>
    </xf>
    <xf numFmtId="0" fontId="12" fillId="0" borderId="32">
      <alignment wrapText="1"/>
    </xf>
    <xf numFmtId="0" fontId="12" fillId="0" borderId="32"/>
    <xf numFmtId="0" fontId="12" fillId="2" borderId="32">
      <alignment wrapText="1"/>
    </xf>
    <xf numFmtId="0" fontId="2" fillId="2" borderId="3">
      <alignment horizontal="left" wrapText="1"/>
    </xf>
    <xf numFmtId="49" fontId="2" fillId="0" borderId="32">
      <alignment horizontal="center" shrinkToFit="1"/>
    </xf>
    <xf numFmtId="49" fontId="2" fillId="0" borderId="19">
      <alignment horizontal="center" vertical="center" shrinkToFit="1"/>
    </xf>
    <xf numFmtId="0" fontId="6" fillId="0" borderId="17">
      <alignment horizontal="left"/>
    </xf>
    <xf numFmtId="0" fontId="6" fillId="0" borderId="36">
      <alignment horizontal="left" wrapText="1"/>
    </xf>
    <xf numFmtId="0" fontId="6" fillId="0" borderId="36">
      <alignment horizontal="left"/>
    </xf>
    <xf numFmtId="0" fontId="2" fillId="0" borderId="36"/>
    <xf numFmtId="49" fontId="6" fillId="0" borderId="36"/>
    <xf numFmtId="49" fontId="6" fillId="0" borderId="36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8">
      <alignment horizontal="center" wrapText="1"/>
    </xf>
    <xf numFmtId="0" fontId="13" fillId="0" borderId="0">
      <alignment horizontal="center"/>
    </xf>
    <xf numFmtId="0" fontId="13" fillId="0" borderId="17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7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8"/>
    <xf numFmtId="0" fontId="10" fillId="0" borderId="0"/>
    <xf numFmtId="0" fontId="6" fillId="0" borderId="8"/>
    <xf numFmtId="0" fontId="6" fillId="0" borderId="19">
      <alignment horizontal="left" wrapText="1"/>
    </xf>
    <xf numFmtId="0" fontId="6" fillId="0" borderId="17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9">
      <alignment horizontal="left"/>
    </xf>
    <xf numFmtId="0" fontId="5" fillId="0" borderId="0"/>
    <xf numFmtId="0" fontId="10" fillId="0" borderId="8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Fill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5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9" fillId="0" borderId="1" xfId="1" applyNumberFormat="1" applyFont="1" applyBorder="1" applyAlignment="1" applyProtection="1">
      <alignment horizontal="left" vertical="top" wrapText="1"/>
    </xf>
    <xf numFmtId="0" fontId="17" fillId="0" borderId="0" xfId="0" applyFont="1" applyFill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abSelected="1" topLeftCell="A22" workbookViewId="0">
      <selection activeCell="D41" sqref="D41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 ht="58.5" customHeight="1">
      <c r="A1" s="54" t="s">
        <v>94</v>
      </c>
      <c r="B1" s="53"/>
      <c r="C1" s="53"/>
      <c r="D1" s="53"/>
      <c r="E1" s="53"/>
      <c r="F1" s="53"/>
      <c r="G1" s="53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9" customHeight="1">
      <c r="A3" s="6" t="s">
        <v>0</v>
      </c>
      <c r="B3" s="6" t="s">
        <v>1</v>
      </c>
      <c r="C3" s="3" t="s">
        <v>86</v>
      </c>
      <c r="D3" s="3" t="s">
        <v>87</v>
      </c>
      <c r="E3" s="3" t="s">
        <v>88</v>
      </c>
      <c r="F3" s="6" t="s">
        <v>89</v>
      </c>
      <c r="G3" s="6" t="s">
        <v>90</v>
      </c>
    </row>
    <row r="4" spans="1:8" ht="15.75" customHeight="1">
      <c r="A4" s="7" t="s">
        <v>2</v>
      </c>
      <c r="B4" s="8"/>
      <c r="C4" s="9">
        <f>C6+C16</f>
        <v>921.3</v>
      </c>
      <c r="D4" s="9">
        <f>D6+D16</f>
        <v>6324.3</v>
      </c>
      <c r="E4" s="9">
        <f>E6+E16</f>
        <v>2156.8000000000002</v>
      </c>
      <c r="F4" s="45">
        <f>E4/D4*100</f>
        <v>34.103379030090288</v>
      </c>
      <c r="G4" s="9" t="s">
        <v>100</v>
      </c>
    </row>
    <row r="5" spans="1:8" ht="15" customHeight="1">
      <c r="A5" s="10" t="s">
        <v>3</v>
      </c>
      <c r="B5" s="11"/>
      <c r="C5" s="13"/>
      <c r="D5" s="13"/>
      <c r="E5" s="13"/>
      <c r="F5" s="45"/>
      <c r="G5" s="9"/>
    </row>
    <row r="6" spans="1:8" ht="14.25" customHeight="1">
      <c r="A6" s="49" t="s">
        <v>42</v>
      </c>
      <c r="B6" s="14">
        <v>1E+16</v>
      </c>
      <c r="C6" s="12">
        <v>716.3</v>
      </c>
      <c r="D6" s="13">
        <v>1874.8</v>
      </c>
      <c r="E6" s="13">
        <v>1224.0999999999999</v>
      </c>
      <c r="F6" s="46">
        <f t="shared" ref="F6:F23" si="0">E6/D6*100</f>
        <v>65.292297845103477</v>
      </c>
      <c r="G6" s="13">
        <f t="shared" ref="G6:G21" si="1">E6/C6*100</f>
        <v>170.89208432221136</v>
      </c>
    </row>
    <row r="7" spans="1:8" ht="16.5" customHeight="1">
      <c r="A7" s="49" t="s">
        <v>43</v>
      </c>
      <c r="B7" s="14">
        <v>1.01E+16</v>
      </c>
      <c r="C7" s="12">
        <v>34.5</v>
      </c>
      <c r="D7" s="13">
        <v>285.8</v>
      </c>
      <c r="E7" s="13">
        <v>42.6</v>
      </c>
      <c r="F7" s="46">
        <f t="shared" si="0"/>
        <v>14.905528341497551</v>
      </c>
      <c r="G7" s="13">
        <f t="shared" si="1"/>
        <v>123.47826086956522</v>
      </c>
    </row>
    <row r="8" spans="1:8" ht="15.75" customHeight="1">
      <c r="A8" s="49" t="s">
        <v>44</v>
      </c>
      <c r="B8" s="33" t="s">
        <v>45</v>
      </c>
      <c r="C8" s="12">
        <v>34.5</v>
      </c>
      <c r="D8" s="13">
        <v>285.8</v>
      </c>
      <c r="E8" s="13">
        <v>42.6</v>
      </c>
      <c r="F8" s="46">
        <f t="shared" si="0"/>
        <v>14.905528341497551</v>
      </c>
      <c r="G8" s="13">
        <f t="shared" si="1"/>
        <v>123.47826086956522</v>
      </c>
    </row>
    <row r="9" spans="1:8" ht="38.25">
      <c r="A9" s="49" t="s">
        <v>78</v>
      </c>
      <c r="B9" s="33" t="s">
        <v>79</v>
      </c>
      <c r="C9" s="12">
        <v>155.4</v>
      </c>
      <c r="D9" s="13">
        <v>832.2</v>
      </c>
      <c r="E9" s="13">
        <v>202.9</v>
      </c>
      <c r="F9" s="46">
        <f t="shared" si="0"/>
        <v>24.38115837539053</v>
      </c>
      <c r="G9" s="13">
        <f t="shared" si="1"/>
        <v>130.56628056628057</v>
      </c>
    </row>
    <row r="10" spans="1:8" ht="15" customHeight="1">
      <c r="A10" s="49" t="s">
        <v>46</v>
      </c>
      <c r="B10" s="33" t="s">
        <v>73</v>
      </c>
      <c r="C10" s="12">
        <v>0</v>
      </c>
      <c r="D10" s="13">
        <v>1.8</v>
      </c>
      <c r="E10" s="13">
        <v>50.2</v>
      </c>
      <c r="F10" s="46" t="s">
        <v>97</v>
      </c>
      <c r="G10" s="13">
        <v>0</v>
      </c>
    </row>
    <row r="11" spans="1:8">
      <c r="A11" s="49" t="s">
        <v>47</v>
      </c>
      <c r="B11" s="14">
        <v>1.06E+16</v>
      </c>
      <c r="C11" s="12">
        <v>525.9</v>
      </c>
      <c r="D11" s="13">
        <v>755</v>
      </c>
      <c r="E11" s="13">
        <v>928.3</v>
      </c>
      <c r="F11" s="46">
        <f t="shared" si="0"/>
        <v>122.95364238410596</v>
      </c>
      <c r="G11" s="13">
        <f t="shared" si="1"/>
        <v>176.51644799391519</v>
      </c>
    </row>
    <row r="12" spans="1:8">
      <c r="A12" s="49" t="s">
        <v>48</v>
      </c>
      <c r="B12" s="33" t="s">
        <v>49</v>
      </c>
      <c r="C12" s="12">
        <v>112.7</v>
      </c>
      <c r="D12" s="13">
        <v>106</v>
      </c>
      <c r="E12" s="13">
        <v>57.2</v>
      </c>
      <c r="F12" s="46">
        <f t="shared" si="0"/>
        <v>53.962264150943398</v>
      </c>
      <c r="G12" s="13">
        <f t="shared" si="1"/>
        <v>50.754214729370005</v>
      </c>
    </row>
    <row r="13" spans="1:8" ht="15.75" customHeight="1">
      <c r="A13" s="49" t="s">
        <v>50</v>
      </c>
      <c r="B13" s="33" t="s">
        <v>51</v>
      </c>
      <c r="C13" s="12">
        <v>413.3</v>
      </c>
      <c r="D13" s="13">
        <v>649</v>
      </c>
      <c r="E13" s="13">
        <v>871.2</v>
      </c>
      <c r="F13" s="46">
        <f t="shared" si="0"/>
        <v>134.23728813559325</v>
      </c>
      <c r="G13" s="13" t="s">
        <v>98</v>
      </c>
      <c r="H13" s="44"/>
    </row>
    <row r="14" spans="1:8" ht="16.5" customHeight="1">
      <c r="A14" s="49" t="s">
        <v>52</v>
      </c>
      <c r="B14" s="14">
        <v>1.08E+16</v>
      </c>
      <c r="C14" s="13">
        <v>0.1</v>
      </c>
      <c r="D14" s="13">
        <v>0</v>
      </c>
      <c r="E14" s="13">
        <v>0</v>
      </c>
      <c r="F14" s="46">
        <v>0</v>
      </c>
      <c r="G14" s="13">
        <f t="shared" si="1"/>
        <v>0</v>
      </c>
    </row>
    <row r="15" spans="1:8" ht="15" customHeight="1">
      <c r="A15" s="49" t="s">
        <v>53</v>
      </c>
      <c r="B15" s="14">
        <v>1.16E+16</v>
      </c>
      <c r="C15" s="13">
        <v>0.3</v>
      </c>
      <c r="D15" s="13">
        <v>0</v>
      </c>
      <c r="E15" s="13">
        <v>0</v>
      </c>
      <c r="F15" s="46">
        <v>0</v>
      </c>
      <c r="G15" s="13">
        <f t="shared" si="1"/>
        <v>0</v>
      </c>
    </row>
    <row r="16" spans="1:8" ht="37.5" customHeight="1">
      <c r="A16" s="49" t="s">
        <v>54</v>
      </c>
      <c r="B16" s="33" t="s">
        <v>55</v>
      </c>
      <c r="C16" s="12">
        <f>C17+C18+C19+C20+C22</f>
        <v>205.00000000000003</v>
      </c>
      <c r="D16" s="13">
        <v>4449.5</v>
      </c>
      <c r="E16" s="13">
        <v>932.7</v>
      </c>
      <c r="F16" s="46">
        <f t="shared" si="0"/>
        <v>20.961905832115967</v>
      </c>
      <c r="G16" s="13" t="s">
        <v>99</v>
      </c>
      <c r="H16" s="44"/>
    </row>
    <row r="17" spans="1:8" ht="51.75" customHeight="1">
      <c r="A17" s="49" t="s">
        <v>56</v>
      </c>
      <c r="B17" s="33" t="s">
        <v>57</v>
      </c>
      <c r="C17" s="12">
        <v>12.3</v>
      </c>
      <c r="D17" s="13">
        <v>50.9</v>
      </c>
      <c r="E17" s="13">
        <v>12.7</v>
      </c>
      <c r="F17" s="46">
        <f t="shared" si="0"/>
        <v>24.95088408644401</v>
      </c>
      <c r="G17" s="13">
        <f t="shared" si="1"/>
        <v>103.2520325203252</v>
      </c>
    </row>
    <row r="18" spans="1:8" ht="42.75" customHeight="1">
      <c r="A18" s="49" t="s">
        <v>58</v>
      </c>
      <c r="B18" s="33" t="s">
        <v>76</v>
      </c>
      <c r="C18" s="12">
        <v>150</v>
      </c>
      <c r="D18" s="13">
        <v>356.6</v>
      </c>
      <c r="E18" s="13">
        <v>260</v>
      </c>
      <c r="F18" s="46">
        <f t="shared" si="0"/>
        <v>72.910824453168814</v>
      </c>
      <c r="G18" s="13">
        <f t="shared" si="1"/>
        <v>173.33333333333334</v>
      </c>
    </row>
    <row r="19" spans="1:8" ht="68.25" customHeight="1">
      <c r="A19" s="49" t="s">
        <v>80</v>
      </c>
      <c r="B19" s="33" t="s">
        <v>81</v>
      </c>
      <c r="C19" s="12">
        <v>0</v>
      </c>
      <c r="D19" s="13">
        <v>2610</v>
      </c>
      <c r="E19" s="13"/>
      <c r="F19" s="46">
        <f t="shared" si="0"/>
        <v>0</v>
      </c>
      <c r="G19" s="13">
        <v>0</v>
      </c>
    </row>
    <row r="20" spans="1:8" ht="52.5" customHeight="1">
      <c r="A20" s="49" t="s">
        <v>59</v>
      </c>
      <c r="B20" s="33" t="s">
        <v>60</v>
      </c>
      <c r="C20" s="12">
        <v>16.8</v>
      </c>
      <c r="D20" s="13">
        <v>115.2</v>
      </c>
      <c r="E20" s="13">
        <v>22.8</v>
      </c>
      <c r="F20" s="46">
        <f t="shared" si="0"/>
        <v>19.791666666666664</v>
      </c>
      <c r="G20" s="13">
        <f t="shared" si="1"/>
        <v>135.71428571428572</v>
      </c>
    </row>
    <row r="21" spans="1:8" ht="55.5" customHeight="1">
      <c r="A21" s="49" t="s">
        <v>61</v>
      </c>
      <c r="B21" s="33" t="s">
        <v>62</v>
      </c>
      <c r="C21" s="12">
        <v>16.8</v>
      </c>
      <c r="D21" s="13">
        <v>115.2</v>
      </c>
      <c r="E21" s="13">
        <v>22.8</v>
      </c>
      <c r="F21" s="46">
        <f t="shared" si="0"/>
        <v>19.791666666666664</v>
      </c>
      <c r="G21" s="13">
        <f t="shared" si="1"/>
        <v>135.71428571428572</v>
      </c>
    </row>
    <row r="22" spans="1:8" ht="16.5" customHeight="1">
      <c r="A22" s="49" t="s">
        <v>63</v>
      </c>
      <c r="B22" s="33" t="s">
        <v>64</v>
      </c>
      <c r="C22" s="12">
        <v>25.9</v>
      </c>
      <c r="D22" s="13">
        <v>1316.8</v>
      </c>
      <c r="E22" s="13">
        <v>637.20000000000005</v>
      </c>
      <c r="F22" s="46">
        <f t="shared" si="0"/>
        <v>48.390036452004864</v>
      </c>
      <c r="G22" s="13" t="s">
        <v>101</v>
      </c>
      <c r="H22" s="44"/>
    </row>
    <row r="23" spans="1:8" ht="28.5" customHeight="1">
      <c r="A23" s="49" t="s">
        <v>65</v>
      </c>
      <c r="B23" s="33" t="s">
        <v>66</v>
      </c>
      <c r="C23" s="12">
        <v>25.9</v>
      </c>
      <c r="D23" s="13">
        <v>1316.8</v>
      </c>
      <c r="E23" s="13">
        <v>637.20000000000005</v>
      </c>
      <c r="F23" s="46">
        <f t="shared" si="0"/>
        <v>48.390036452004864</v>
      </c>
      <c r="G23" s="13" t="s">
        <v>101</v>
      </c>
      <c r="H23" s="44"/>
    </row>
    <row r="24" spans="1:8" ht="15.75" hidden="1" customHeight="1">
      <c r="A24" s="50" t="s">
        <v>82</v>
      </c>
      <c r="B24" s="15" t="s">
        <v>83</v>
      </c>
      <c r="C24" s="16"/>
      <c r="D24" s="41"/>
      <c r="E24" s="41"/>
      <c r="F24" s="47"/>
      <c r="G24" s="13"/>
    </row>
    <row r="25" spans="1:8" ht="29.25" hidden="1" customHeight="1">
      <c r="A25" s="50" t="s">
        <v>84</v>
      </c>
      <c r="B25" s="15" t="s">
        <v>85</v>
      </c>
      <c r="C25" s="16"/>
      <c r="D25" s="41"/>
      <c r="E25" s="41"/>
      <c r="F25" s="47"/>
      <c r="G25" s="13"/>
    </row>
    <row r="26" spans="1:8">
      <c r="A26" s="17" t="s">
        <v>4</v>
      </c>
      <c r="B26" s="18"/>
      <c r="C26" s="19">
        <f t="shared" ref="C26" si="2">C28+C32+C34+C37+C39</f>
        <v>700.30000000000007</v>
      </c>
      <c r="D26" s="19">
        <f t="shared" ref="D26:E26" si="3">D28+D32+D34+D37+D39</f>
        <v>6415.1</v>
      </c>
      <c r="E26" s="19">
        <f t="shared" si="3"/>
        <v>1010.7</v>
      </c>
      <c r="F26" s="19">
        <f t="shared" ref="F26:F40" si="4">E26/D26*100</f>
        <v>15.755015510280431</v>
      </c>
      <c r="G26" s="9">
        <f t="shared" ref="G26:G38" si="5">E26/C26*100</f>
        <v>144.32386120234185</v>
      </c>
    </row>
    <row r="27" spans="1:8">
      <c r="A27" s="10" t="s">
        <v>3</v>
      </c>
      <c r="B27" s="20"/>
      <c r="C27" s="21"/>
      <c r="D27" s="9"/>
      <c r="E27" s="9"/>
      <c r="F27" s="41"/>
      <c r="G27" s="13"/>
    </row>
    <row r="28" spans="1:8">
      <c r="A28" s="10" t="s">
        <v>5</v>
      </c>
      <c r="B28" s="22" t="s">
        <v>6</v>
      </c>
      <c r="C28" s="12">
        <f t="shared" ref="C28" si="6">C29+C30+C31</f>
        <v>408.09999999999997</v>
      </c>
      <c r="D28" s="13">
        <f t="shared" ref="D28:E28" si="7">D29+D30+D31</f>
        <v>1529.4</v>
      </c>
      <c r="E28" s="13">
        <f t="shared" si="7"/>
        <v>557.70000000000005</v>
      </c>
      <c r="F28" s="41">
        <f t="shared" si="4"/>
        <v>36.465280502157711</v>
      </c>
      <c r="G28" s="13">
        <f t="shared" si="5"/>
        <v>136.65768194070083</v>
      </c>
    </row>
    <row r="29" spans="1:8" ht="52.5" customHeight="1">
      <c r="A29" s="10" t="s">
        <v>7</v>
      </c>
      <c r="B29" s="23" t="s">
        <v>8</v>
      </c>
      <c r="C29" s="12">
        <v>405.9</v>
      </c>
      <c r="D29" s="42">
        <v>1519.4</v>
      </c>
      <c r="E29" s="13">
        <v>555.5</v>
      </c>
      <c r="F29" s="41">
        <f t="shared" si="4"/>
        <v>36.560484401737526</v>
      </c>
      <c r="G29" s="13">
        <f t="shared" si="5"/>
        <v>136.85636856368563</v>
      </c>
    </row>
    <row r="30" spans="1:8" ht="15.75" customHeight="1">
      <c r="A30" s="10" t="s">
        <v>70</v>
      </c>
      <c r="B30" s="23" t="s">
        <v>71</v>
      </c>
      <c r="C30" s="12">
        <v>0</v>
      </c>
      <c r="D30" s="42">
        <v>5</v>
      </c>
      <c r="E30" s="13">
        <v>0</v>
      </c>
      <c r="F30" s="41">
        <f t="shared" si="4"/>
        <v>0</v>
      </c>
      <c r="G30" s="13">
        <v>0</v>
      </c>
    </row>
    <row r="31" spans="1:8" ht="24.75" customHeight="1">
      <c r="A31" s="10" t="s">
        <v>9</v>
      </c>
      <c r="B31" s="22" t="s">
        <v>10</v>
      </c>
      <c r="C31" s="12">
        <v>2.2000000000000002</v>
      </c>
      <c r="D31" s="13">
        <v>5</v>
      </c>
      <c r="E31" s="13">
        <v>2.2000000000000002</v>
      </c>
      <c r="F31" s="41">
        <f t="shared" si="4"/>
        <v>44.000000000000007</v>
      </c>
      <c r="G31" s="13">
        <f t="shared" si="5"/>
        <v>100</v>
      </c>
    </row>
    <row r="32" spans="1:8">
      <c r="A32" s="10" t="s">
        <v>11</v>
      </c>
      <c r="B32" s="22" t="s">
        <v>12</v>
      </c>
      <c r="C32" s="12">
        <f t="shared" ref="C32:E32" si="8">C33</f>
        <v>16.8</v>
      </c>
      <c r="D32" s="13">
        <f t="shared" si="8"/>
        <v>115.2</v>
      </c>
      <c r="E32" s="13">
        <f t="shared" si="8"/>
        <v>22.8</v>
      </c>
      <c r="F32" s="41">
        <f t="shared" si="4"/>
        <v>19.791666666666664</v>
      </c>
      <c r="G32" s="13">
        <f t="shared" si="5"/>
        <v>135.71428571428572</v>
      </c>
    </row>
    <row r="33" spans="1:7" ht="25.5">
      <c r="A33" s="10" t="s">
        <v>13</v>
      </c>
      <c r="B33" s="22" t="s">
        <v>14</v>
      </c>
      <c r="C33" s="12">
        <v>16.8</v>
      </c>
      <c r="D33" s="13">
        <v>115.2</v>
      </c>
      <c r="E33" s="13">
        <v>22.8</v>
      </c>
      <c r="F33" s="41">
        <f t="shared" si="4"/>
        <v>19.791666666666664</v>
      </c>
      <c r="G33" s="13">
        <f t="shared" si="5"/>
        <v>135.71428571428572</v>
      </c>
    </row>
    <row r="34" spans="1:7">
      <c r="A34" s="10" t="s">
        <v>15</v>
      </c>
      <c r="B34" s="22" t="s">
        <v>16</v>
      </c>
      <c r="C34" s="12">
        <f t="shared" ref="C34" si="9">C35+C36</f>
        <v>100</v>
      </c>
      <c r="D34" s="13">
        <f t="shared" ref="D34" si="10">D35+D36</f>
        <v>3952.7</v>
      </c>
      <c r="E34" s="13">
        <f>E35+E36</f>
        <v>101.2</v>
      </c>
      <c r="F34" s="41">
        <f t="shared" si="4"/>
        <v>2.5602752548890635</v>
      </c>
      <c r="G34" s="13">
        <f t="shared" si="5"/>
        <v>101.2</v>
      </c>
    </row>
    <row r="35" spans="1:7" ht="25.5">
      <c r="A35" s="10" t="s">
        <v>17</v>
      </c>
      <c r="B35" s="22" t="s">
        <v>18</v>
      </c>
      <c r="C35" s="12">
        <v>100</v>
      </c>
      <c r="D35" s="13">
        <v>3512.7</v>
      </c>
      <c r="E35" s="13">
        <v>101.2</v>
      </c>
      <c r="F35" s="41">
        <f t="shared" si="4"/>
        <v>2.8809747487687538</v>
      </c>
      <c r="G35" s="13">
        <f t="shared" si="5"/>
        <v>101.2</v>
      </c>
    </row>
    <row r="36" spans="1:7" ht="25.5">
      <c r="A36" s="51" t="s">
        <v>41</v>
      </c>
      <c r="B36" s="22" t="s">
        <v>40</v>
      </c>
      <c r="C36" s="12">
        <v>0</v>
      </c>
      <c r="D36" s="13">
        <v>440</v>
      </c>
      <c r="E36" s="13">
        <v>0</v>
      </c>
      <c r="F36" s="41">
        <f t="shared" si="4"/>
        <v>0</v>
      </c>
      <c r="G36" s="13">
        <v>0</v>
      </c>
    </row>
    <row r="37" spans="1:7">
      <c r="A37" s="10" t="s">
        <v>19</v>
      </c>
      <c r="B37" s="22" t="s">
        <v>20</v>
      </c>
      <c r="C37" s="12">
        <f t="shared" ref="C37:E37" si="11">C38</f>
        <v>53.7</v>
      </c>
      <c r="D37" s="13">
        <f t="shared" si="11"/>
        <v>58.6</v>
      </c>
      <c r="E37" s="13">
        <f t="shared" si="11"/>
        <v>39.200000000000003</v>
      </c>
      <c r="F37" s="41">
        <f t="shared" si="4"/>
        <v>66.894197952218434</v>
      </c>
      <c r="G37" s="13">
        <f t="shared" si="5"/>
        <v>72.998137802607076</v>
      </c>
    </row>
    <row r="38" spans="1:7">
      <c r="A38" s="10" t="s">
        <v>21</v>
      </c>
      <c r="B38" s="22" t="s">
        <v>22</v>
      </c>
      <c r="C38" s="12">
        <v>53.7</v>
      </c>
      <c r="D38" s="13">
        <v>58.6</v>
      </c>
      <c r="E38" s="13">
        <v>39.200000000000003</v>
      </c>
      <c r="F38" s="41">
        <f t="shared" si="4"/>
        <v>66.894197952218434</v>
      </c>
      <c r="G38" s="13">
        <f t="shared" si="5"/>
        <v>72.998137802607076</v>
      </c>
    </row>
    <row r="39" spans="1:7">
      <c r="A39" s="30" t="s">
        <v>74</v>
      </c>
      <c r="B39" s="55" t="s">
        <v>23</v>
      </c>
      <c r="C39" s="56">
        <f t="shared" ref="C39:E39" si="12">C40</f>
        <v>121.7</v>
      </c>
      <c r="D39" s="57">
        <f t="shared" si="12"/>
        <v>759.2</v>
      </c>
      <c r="E39" s="57">
        <f t="shared" si="12"/>
        <v>289.8</v>
      </c>
      <c r="F39" s="58">
        <f t="shared" si="4"/>
        <v>38.171759747102215</v>
      </c>
      <c r="G39" s="57" t="s">
        <v>105</v>
      </c>
    </row>
    <row r="40" spans="1:7">
      <c r="A40" s="10" t="s">
        <v>24</v>
      </c>
      <c r="B40" s="22" t="s">
        <v>25</v>
      </c>
      <c r="C40" s="12">
        <v>121.7</v>
      </c>
      <c r="D40" s="13">
        <v>759.2</v>
      </c>
      <c r="E40" s="13">
        <v>289.8</v>
      </c>
      <c r="F40" s="13">
        <f t="shared" si="4"/>
        <v>38.171759747102215</v>
      </c>
      <c r="G40" s="13" t="s">
        <v>105</v>
      </c>
    </row>
    <row r="41" spans="1:7" ht="30" customHeight="1">
      <c r="A41" s="24" t="s">
        <v>26</v>
      </c>
      <c r="B41" s="25"/>
      <c r="C41" s="13">
        <f>C4-C26</f>
        <v>220.99999999999989</v>
      </c>
      <c r="D41" s="13">
        <f>D4-D26</f>
        <v>-90.800000000000182</v>
      </c>
      <c r="E41" s="13">
        <f>E4-E26</f>
        <v>1146.1000000000001</v>
      </c>
      <c r="F41" s="13"/>
      <c r="G41" s="43"/>
    </row>
    <row r="42" spans="1:7">
      <c r="A42" s="7" t="s">
        <v>27</v>
      </c>
      <c r="B42" s="26"/>
      <c r="C42" s="9">
        <f t="shared" ref="C42" si="13">C44</f>
        <v>-221</v>
      </c>
      <c r="D42" s="9">
        <f t="shared" ref="D42:E42" si="14">D44</f>
        <v>90.800000000000182</v>
      </c>
      <c r="E42" s="9">
        <f t="shared" si="14"/>
        <v>-1146.1000000000001</v>
      </c>
      <c r="F42" s="13"/>
      <c r="G42" s="48"/>
    </row>
    <row r="43" spans="1:7">
      <c r="A43" s="10" t="s">
        <v>3</v>
      </c>
      <c r="B43" s="22"/>
      <c r="C43" s="13"/>
      <c r="D43" s="13"/>
      <c r="E43" s="13"/>
      <c r="F43" s="13"/>
      <c r="G43" s="43"/>
    </row>
    <row r="44" spans="1:7" ht="25.5">
      <c r="A44" s="10" t="s">
        <v>28</v>
      </c>
      <c r="B44" s="22" t="s">
        <v>29</v>
      </c>
      <c r="C44" s="13">
        <f t="shared" ref="C44" si="15">C45+C46</f>
        <v>-221</v>
      </c>
      <c r="D44" s="13">
        <f t="shared" ref="D44:E44" si="16">D45+D46</f>
        <v>90.800000000000182</v>
      </c>
      <c r="E44" s="13">
        <f t="shared" si="16"/>
        <v>-1146.1000000000001</v>
      </c>
      <c r="F44" s="43"/>
      <c r="G44" s="43"/>
    </row>
    <row r="45" spans="1:7" ht="25.5">
      <c r="A45" s="10" t="s">
        <v>30</v>
      </c>
      <c r="B45" s="22" t="s">
        <v>31</v>
      </c>
      <c r="C45" s="13">
        <v>-921.5</v>
      </c>
      <c r="D45" s="13">
        <v>-6324.3</v>
      </c>
      <c r="E45" s="13">
        <v>-2205.4</v>
      </c>
      <c r="F45" s="43"/>
      <c r="G45" s="43"/>
    </row>
    <row r="46" spans="1:7" ht="25.5">
      <c r="A46" s="59" t="s">
        <v>32</v>
      </c>
      <c r="B46" s="60" t="s">
        <v>33</v>
      </c>
      <c r="C46" s="41">
        <v>700.5</v>
      </c>
      <c r="D46" s="41">
        <v>6415.1</v>
      </c>
      <c r="E46" s="41">
        <v>1059.3</v>
      </c>
      <c r="F46" s="61"/>
      <c r="G46" s="61"/>
    </row>
    <row r="47" spans="1:7">
      <c r="A47" s="4"/>
      <c r="B47" s="4"/>
      <c r="C47" s="4"/>
      <c r="D47" s="4"/>
      <c r="E47" s="4"/>
      <c r="F47" s="4"/>
      <c r="G47" s="4"/>
    </row>
    <row r="48" spans="1:7" ht="30" customHeight="1">
      <c r="A48" s="53" t="s">
        <v>39</v>
      </c>
      <c r="B48" s="53"/>
      <c r="C48" s="53"/>
      <c r="D48" s="53"/>
      <c r="E48" s="53"/>
      <c r="F48" s="53"/>
      <c r="G48" s="53"/>
    </row>
    <row r="49" spans="1:7">
      <c r="A49" s="4"/>
      <c r="B49" s="4"/>
      <c r="C49" s="4"/>
      <c r="D49" s="4"/>
      <c r="E49" s="4"/>
      <c r="F49" s="4"/>
      <c r="G49" s="4"/>
    </row>
  </sheetData>
  <mergeCells count="2">
    <mergeCell ref="A48:G48"/>
    <mergeCell ref="A1:G1"/>
  </mergeCells>
  <pageMargins left="0.7" right="0.7" top="0.75" bottom="0.75" header="0.3" footer="0.3"/>
  <pageSetup paperSize="9" scale="7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7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54" t="s">
        <v>96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5" t="s">
        <v>38</v>
      </c>
    </row>
    <row r="4" spans="1:7" ht="117" customHeight="1">
      <c r="A4" s="34" t="s">
        <v>34</v>
      </c>
      <c r="B4" s="34" t="s">
        <v>35</v>
      </c>
      <c r="C4" s="34" t="s">
        <v>77</v>
      </c>
      <c r="D4" s="34" t="s">
        <v>91</v>
      </c>
      <c r="E4" s="34" t="s">
        <v>92</v>
      </c>
      <c r="F4" s="34" t="s">
        <v>93</v>
      </c>
      <c r="G4" s="34" t="s">
        <v>90</v>
      </c>
    </row>
    <row r="5" spans="1:7" ht="63" customHeight="1">
      <c r="A5" s="35" t="s">
        <v>36</v>
      </c>
      <c r="B5" s="38">
        <v>3</v>
      </c>
      <c r="C5" s="36">
        <v>326.60000000000002</v>
      </c>
      <c r="D5" s="36">
        <v>1372.5</v>
      </c>
      <c r="E5" s="36">
        <v>480.5</v>
      </c>
      <c r="F5" s="36">
        <f>E5/D5*100</f>
        <v>35.009107468123865</v>
      </c>
      <c r="G5" s="36">
        <f>E5/C5*100</f>
        <v>147.12186160440905</v>
      </c>
    </row>
    <row r="6" spans="1:7" ht="42" customHeight="1">
      <c r="A6" s="37" t="s">
        <v>37</v>
      </c>
      <c r="B6" s="38">
        <v>1</v>
      </c>
      <c r="C6" s="36">
        <v>85.7</v>
      </c>
      <c r="D6" s="36">
        <v>526.9</v>
      </c>
      <c r="E6" s="36">
        <v>108.5</v>
      </c>
      <c r="F6" s="36">
        <f>E6/D6*100</f>
        <v>20.592142721579048</v>
      </c>
      <c r="G6" s="36">
        <f>E6/C6*100</f>
        <v>126.60443407234538</v>
      </c>
    </row>
    <row r="7" spans="1:7">
      <c r="A7" s="28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3" t="s">
        <v>39</v>
      </c>
      <c r="B10" s="53"/>
      <c r="C10" s="53"/>
      <c r="D10" s="53"/>
      <c r="E10" s="53"/>
      <c r="F10" s="53"/>
      <c r="G10" s="53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8" sqref="E8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4"/>
      <c r="B1" s="4"/>
      <c r="C1" s="4"/>
      <c r="D1" s="4"/>
      <c r="E1" s="4"/>
      <c r="F1" s="4"/>
    </row>
    <row r="2" spans="1:9" ht="96" customHeight="1">
      <c r="A2" s="54" t="s">
        <v>95</v>
      </c>
      <c r="B2" s="53"/>
      <c r="C2" s="53"/>
      <c r="D2" s="53"/>
      <c r="E2" s="53"/>
      <c r="F2" s="53"/>
    </row>
    <row r="3" spans="1:9">
      <c r="A3" s="4"/>
      <c r="B3" s="4"/>
      <c r="C3" s="4"/>
      <c r="D3" s="4"/>
      <c r="E3" s="4"/>
      <c r="F3" s="5"/>
    </row>
    <row r="4" spans="1:9" ht="75.75" customHeight="1">
      <c r="A4" s="29" t="s">
        <v>67</v>
      </c>
      <c r="B4" s="3" t="s">
        <v>77</v>
      </c>
      <c r="C4" s="3" t="s">
        <v>91</v>
      </c>
      <c r="D4" s="3" t="s">
        <v>92</v>
      </c>
      <c r="E4" s="6" t="s">
        <v>93</v>
      </c>
      <c r="F4" s="6" t="s">
        <v>90</v>
      </c>
    </row>
    <row r="5" spans="1:9" ht="77.25" customHeight="1">
      <c r="A5" s="30" t="s">
        <v>75</v>
      </c>
      <c r="B5" s="27">
        <v>0</v>
      </c>
      <c r="C5" s="27">
        <v>2</v>
      </c>
      <c r="D5" s="27">
        <v>0</v>
      </c>
      <c r="E5" s="27">
        <f t="shared" ref="E5" si="0">D5/C5*100</f>
        <v>0</v>
      </c>
      <c r="F5" s="27">
        <v>0</v>
      </c>
    </row>
    <row r="6" spans="1:9" ht="70.5" customHeight="1">
      <c r="A6" s="39" t="s">
        <v>72</v>
      </c>
      <c r="B6" s="27">
        <v>53.7</v>
      </c>
      <c r="C6" s="27">
        <v>46.6</v>
      </c>
      <c r="D6" s="27">
        <v>27.2</v>
      </c>
      <c r="E6" s="27">
        <f>D6/C6*100</f>
        <v>58.369098712446345</v>
      </c>
      <c r="F6" s="27">
        <f t="shared" ref="F6:F7" si="1">D6/B6*100</f>
        <v>50.65176908752327</v>
      </c>
    </row>
    <row r="7" spans="1:9" ht="87" customHeight="1">
      <c r="A7" s="40" t="s">
        <v>102</v>
      </c>
      <c r="B7" s="27">
        <v>100</v>
      </c>
      <c r="C7" s="27">
        <v>3512.7</v>
      </c>
      <c r="D7" s="27">
        <v>101.2</v>
      </c>
      <c r="E7" s="27">
        <f t="shared" ref="E7:E9" si="2">D7/C7*100</f>
        <v>2.8809747487687538</v>
      </c>
      <c r="F7" s="27">
        <f t="shared" si="1"/>
        <v>101.2</v>
      </c>
      <c r="G7" s="2"/>
      <c r="H7" s="2"/>
      <c r="I7" s="2"/>
    </row>
    <row r="8" spans="1:9" ht="87" customHeight="1">
      <c r="A8" s="40" t="s">
        <v>103</v>
      </c>
      <c r="B8" s="27">
        <v>0</v>
      </c>
      <c r="C8" s="27">
        <v>749.8</v>
      </c>
      <c r="D8" s="27">
        <v>280.5</v>
      </c>
      <c r="E8" s="27">
        <f t="shared" si="2"/>
        <v>37.409975993598295</v>
      </c>
      <c r="F8" s="27">
        <v>0</v>
      </c>
      <c r="G8" s="2"/>
      <c r="H8" s="2"/>
      <c r="I8" s="2"/>
    </row>
    <row r="9" spans="1:9" ht="26.25" customHeight="1">
      <c r="A9" s="31" t="s">
        <v>68</v>
      </c>
      <c r="B9" s="32">
        <f>B6+B7+B5+B8</f>
        <v>153.69999999999999</v>
      </c>
      <c r="C9" s="32">
        <f t="shared" ref="C9:D9" si="3">C6+C7+C5+C8</f>
        <v>4311.0999999999995</v>
      </c>
      <c r="D9" s="32">
        <f t="shared" si="3"/>
        <v>408.9</v>
      </c>
      <c r="E9" s="32">
        <f t="shared" si="2"/>
        <v>9.4848182598408766</v>
      </c>
      <c r="F9" s="32" t="s">
        <v>104</v>
      </c>
      <c r="G9" s="44"/>
    </row>
    <row r="10" spans="1:9">
      <c r="A10" s="4"/>
      <c r="B10" s="4"/>
      <c r="C10" s="52"/>
      <c r="D10" s="52"/>
      <c r="E10" s="52"/>
      <c r="F10" s="52"/>
    </row>
    <row r="11" spans="1:9">
      <c r="A11" s="4"/>
      <c r="B11" s="4"/>
      <c r="C11" s="4"/>
      <c r="D11" s="4"/>
      <c r="E11" s="4"/>
      <c r="F11" s="4"/>
    </row>
    <row r="12" spans="1:9">
      <c r="A12" s="4"/>
      <c r="B12" s="4"/>
      <c r="C12" s="4"/>
      <c r="D12" s="4"/>
      <c r="E12" s="4"/>
      <c r="F12" s="4"/>
    </row>
    <row r="13" spans="1:9">
      <c r="A13" s="53" t="s">
        <v>69</v>
      </c>
      <c r="B13" s="53"/>
      <c r="C13" s="53"/>
      <c r="D13" s="53"/>
      <c r="E13" s="53"/>
      <c r="F13" s="53"/>
    </row>
    <row r="14" spans="1:9">
      <c r="A14" s="4"/>
      <c r="B14" s="4"/>
      <c r="C14" s="4"/>
      <c r="D14" s="4"/>
      <c r="E14" s="4"/>
      <c r="F14" s="4"/>
    </row>
    <row r="15" spans="1:9">
      <c r="A15" s="4"/>
      <c r="B15" s="4"/>
      <c r="C15" s="4"/>
      <c r="D15" s="4"/>
      <c r="E15" s="4"/>
      <c r="F15" s="4"/>
    </row>
    <row r="16" spans="1:9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2023-04-28T10:24:33Z</cp:lastPrinted>
  <dcterms:created xsi:type="dcterms:W3CDTF">2017-04-17T10:25:39Z</dcterms:created>
  <dcterms:modified xsi:type="dcterms:W3CDTF">2023-04-28T10:24:46Z</dcterms:modified>
</cp:coreProperties>
</file>