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255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7" i="3"/>
  <c r="F9"/>
  <c r="E7"/>
  <c r="E8"/>
  <c r="E9"/>
  <c r="G30" i="1"/>
  <c r="G31"/>
  <c r="G34"/>
  <c r="G35"/>
  <c r="G36"/>
  <c r="G37"/>
  <c r="G38"/>
  <c r="G40"/>
  <c r="G41"/>
  <c r="G42"/>
  <c r="G43"/>
  <c r="F30"/>
  <c r="F31"/>
  <c r="F32"/>
  <c r="F33"/>
  <c r="F34"/>
  <c r="F35"/>
  <c r="F36"/>
  <c r="F37"/>
  <c r="F38"/>
  <c r="F39"/>
  <c r="F40"/>
  <c r="F41"/>
  <c r="F42"/>
  <c r="F43"/>
  <c r="G6"/>
  <c r="G7"/>
  <c r="G8"/>
  <c r="G9"/>
  <c r="G13"/>
  <c r="G15"/>
  <c r="G16"/>
  <c r="G17"/>
  <c r="G18"/>
  <c r="G19"/>
  <c r="G20"/>
  <c r="G21"/>
  <c r="G22"/>
  <c r="G23"/>
  <c r="F6"/>
  <c r="F7"/>
  <c r="F8"/>
  <c r="F9"/>
  <c r="F10"/>
  <c r="F11"/>
  <c r="F12"/>
  <c r="F13"/>
  <c r="F14"/>
  <c r="F18"/>
  <c r="F19"/>
  <c r="F20"/>
  <c r="F21"/>
  <c r="F22"/>
  <c r="F23"/>
  <c r="F24"/>
  <c r="F25"/>
  <c r="D42"/>
  <c r="G26"/>
  <c r="G27"/>
  <c r="F26"/>
  <c r="F27"/>
  <c r="D30"/>
  <c r="E30"/>
  <c r="D35"/>
  <c r="E35"/>
  <c r="D37"/>
  <c r="E37"/>
  <c r="D40"/>
  <c r="E40"/>
  <c r="E42"/>
  <c r="D47"/>
  <c r="D45" s="1"/>
  <c r="E47"/>
  <c r="E45" s="1"/>
  <c r="C30"/>
  <c r="C9" i="3"/>
  <c r="D9"/>
  <c r="B9"/>
  <c r="C47" i="1"/>
  <c r="C45" s="1"/>
  <c r="C42"/>
  <c r="C40"/>
  <c r="C37"/>
  <c r="C35"/>
  <c r="C28" l="1"/>
  <c r="D28"/>
  <c r="E28"/>
  <c r="G28" l="1"/>
  <c r="F28"/>
  <c r="E44"/>
  <c r="D44"/>
  <c r="G4"/>
  <c r="F4"/>
  <c r="C44" l="1"/>
  <c r="F6" i="3"/>
  <c r="E5"/>
  <c r="G5" i="2" l="1"/>
  <c r="E6" i="3"/>
  <c r="F5" i="2" l="1"/>
  <c r="F6"/>
  <c r="G6"/>
</calcChain>
</file>

<file path=xl/sharedStrings.xml><?xml version="1.0" encoding="utf-8"?>
<sst xmlns="http://schemas.openxmlformats.org/spreadsheetml/2006/main" count="120" uniqueCount="108">
  <si>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</si>
  <si>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</si>
  <si>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</si>
  <si>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</si>
  <si>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</si>
  <si>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</si>
  <si>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</si>
  <si>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</si>
  <si>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</si>
  <si>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</si>
  <si>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</si>
  <si>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</si>
  <si>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</si>
  <si>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</si>
  <si>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</si>
  <si>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</si>
  <si>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</si>
  <si>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</si>
  <si>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</si>
  <si>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</si>
  <si>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</si>
  <si>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</si>
  <si>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</si>
  <si>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</si>
  <si>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</si>
  <si>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</si>
  <si>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</si>
  <si>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</si>
  <si>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</si>
  <si>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</si>
  <si>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</si>
  <si>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</si>
  <si>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</si>
  <si>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</si>
  <si>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</si>
  <si>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</si>
  <si>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</si>
  <si>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</si>
  <si>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</si>
  <si>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</si>
  <si>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</si>
  <si>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</si>
  <si>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</si>
  <si>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</si>
  <si>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</si>
  <si>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</si>
  <si>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</si>
  <si>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</si>
  <si>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</si>
  <si>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</si>
  <si>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</si>
  <si>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</si>
  <si>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</si>
  <si>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</si>
  <si>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</si>
  <si>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</si>
  <si>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</si>
  <si>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</si>
  <si>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</si>
  <si>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</si>
  <si>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</si>
  <si>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</si>
  <si>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</si>
  <si>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</si>
  <si>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</si>
  <si>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</si>
  <si>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</si>
  <si>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</si>
  <si>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</si>
  <si>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</si>
  <si>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</si>
  <si>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</si>
  <si>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</si>
  <si>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</si>
  <si>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</si>
  <si>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Налоги на товары (работы, услуги) реализуемые на территории Российской Федерации</t>
  </si>
  <si>
    <t>10000000010000110</t>
  </si>
  <si>
    <t>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</si>
  <si>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</si>
  <si>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</si>
  <si>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</si>
  <si>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</si>
  <si>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</si>
  <si>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</si>
  <si>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</si>
  <si>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</si>
  <si>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</si>
  <si>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</si>
  <si>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>Инициативные платежи</t>
  </si>
  <si>
    <t>Обеспечение проведения выборов и референдумов</t>
  </si>
  <si>
    <t>00 0107 0000000000 000</t>
  </si>
  <si>
    <t>св. 2,2 раза</t>
  </si>
  <si>
    <t>св. 2,3 раза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</si>
  <si>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</si>
  <si>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2023 года         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</si>
  <si>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</si>
  <si>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</si>
  <si>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</si>
  <si>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октября 2023 года   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</si>
  <si>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</si>
  <si>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</si>
  <si>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</si>
  <si>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>Налоги на совокупный доход</t>
  </si>
  <si>
    <t>10500000000000000</t>
  </si>
  <si>
    <t>Дотации бюджетам сельских поселений на выравнивание бюджетной обеспеченности из бюджетов муниципальных районов</t>
  </si>
  <si>
    <t>20216001100001150</t>
  </si>
  <si>
    <t>св. 2,7 раза</t>
  </si>
  <si>
    <t>св. 13,9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</si>
</sst>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7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8"/>
    <xf numFmtId="0" fontId="2" fillId="0" borderId="9">
      <alignment horizontal="center"/>
    </xf>
    <xf numFmtId="0" fontId="8" fillId="0" borderId="10">
      <alignment horizontal="right"/>
    </xf>
    <xf numFmtId="0" fontId="2" fillId="0" borderId="0"/>
    <xf numFmtId="0" fontId="2" fillId="0" borderId="11">
      <alignment horizontal="right"/>
    </xf>
    <xf numFmtId="49" fontId="2" fillId="0" borderId="12">
      <alignment horizontal="center"/>
    </xf>
    <xf numFmtId="0" fontId="8" fillId="0" borderId="13">
      <alignment horizontal="right"/>
    </xf>
    <xf numFmtId="0" fontId="10" fillId="0" borderId="0"/>
    <xf numFmtId="166" fontId="2" fillId="0" borderId="14">
      <alignment horizontal="center"/>
    </xf>
    <xf numFmtId="0" fontId="2" fillId="0" borderId="0">
      <alignment horizontal="left"/>
    </xf>
    <xf numFmtId="49" fontId="2" fillId="0" borderId="0"/>
    <xf numFmtId="49" fontId="2" fillId="0" borderId="11">
      <alignment horizontal="right" vertical="center"/>
    </xf>
    <xf numFmtId="49" fontId="2" fillId="0" borderId="14">
      <alignment horizontal="center" vertical="center"/>
    </xf>
    <xf numFmtId="0" fontId="2" fillId="0" borderId="7">
      <alignment horizontal="left" wrapText="1"/>
    </xf>
    <xf numFmtId="49" fontId="2" fillId="0" borderId="14">
      <alignment horizontal="center"/>
    </xf>
    <xf numFmtId="0" fontId="2" fillId="0" borderId="15">
      <alignment horizontal="left" wrapText="1"/>
    </xf>
    <xf numFmtId="49" fontId="2" fillId="0" borderId="11">
      <alignment horizontal="right"/>
    </xf>
    <xf numFmtId="0" fontId="2" fillId="0" borderId="16">
      <alignment horizontal="left"/>
    </xf>
    <xf numFmtId="49" fontId="2" fillId="0" borderId="16"/>
    <xf numFmtId="49" fontId="2" fillId="0" borderId="11"/>
    <xf numFmtId="49" fontId="2" fillId="0" borderId="17">
      <alignment horizontal="center"/>
    </xf>
    <xf numFmtId="0" fontId="7" fillId="0" borderId="7">
      <alignment horizontal="center"/>
    </xf>
    <xf numFmtId="0" fontId="2" fillId="0" borderId="18">
      <alignment horizontal="center" vertical="top" wrapText="1"/>
    </xf>
    <xf numFmtId="49" fontId="2" fillId="0" borderId="18">
      <alignment horizontal="center" vertical="top" wrapText="1"/>
    </xf>
    <xf numFmtId="0" fontId="6" fillId="0" borderId="19"/>
    <xf numFmtId="0" fontId="6" fillId="0" borderId="10"/>
    <xf numFmtId="0" fontId="2" fillId="0" borderId="18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wrapText="1"/>
    </xf>
    <xf numFmtId="49" fontId="2" fillId="0" borderId="22">
      <alignment horizontal="center"/>
    </xf>
    <xf numFmtId="4" fontId="2" fillId="0" borderId="22">
      <alignment horizontal="right" shrinkToFit="1"/>
    </xf>
    <xf numFmtId="0" fontId="2" fillId="0" borderId="23">
      <alignment horizontal="left" wrapText="1"/>
    </xf>
    <xf numFmtId="49" fontId="2" fillId="0" borderId="24">
      <alignment horizontal="center" shrinkToFit="1"/>
    </xf>
    <xf numFmtId="49" fontId="2" fillId="0" borderId="25">
      <alignment horizontal="center"/>
    </xf>
    <xf numFmtId="4" fontId="2" fillId="0" borderId="25">
      <alignment horizontal="right" shrinkToFit="1"/>
    </xf>
    <xf numFmtId="0" fontId="2" fillId="0" borderId="26">
      <alignment horizontal="left" wrapText="1" indent="2"/>
    </xf>
    <xf numFmtId="49" fontId="2" fillId="0" borderId="27">
      <alignment horizontal="center" shrinkToFit="1"/>
    </xf>
    <xf numFmtId="49" fontId="2" fillId="0" borderId="28">
      <alignment horizontal="center"/>
    </xf>
    <xf numFmtId="4" fontId="2" fillId="0" borderId="28">
      <alignment horizontal="right" shrinkToFit="1"/>
    </xf>
    <xf numFmtId="49" fontId="2" fillId="0" borderId="0">
      <alignment horizontal="right"/>
    </xf>
    <xf numFmtId="0" fontId="7" fillId="0" borderId="10">
      <alignment horizontal="center"/>
    </xf>
    <xf numFmtId="0" fontId="2" fillId="0" borderId="9">
      <alignment horizontal="center" vertical="center" shrinkToFit="1"/>
    </xf>
    <xf numFmtId="49" fontId="2" fillId="0" borderId="9">
      <alignment horizontal="center" vertical="center" shrinkToFit="1"/>
    </xf>
    <xf numFmtId="49" fontId="6" fillId="0" borderId="10"/>
    <xf numFmtId="0" fontId="2" fillId="0" borderId="21">
      <alignment horizontal="center" shrinkToFit="1"/>
    </xf>
    <xf numFmtId="4" fontId="2" fillId="0" borderId="29">
      <alignment horizontal="right" shrinkToFit="1"/>
    </xf>
    <xf numFmtId="49" fontId="6" fillId="0" borderId="13"/>
    <xf numFmtId="0" fontId="2" fillId="0" borderId="24">
      <alignment horizontal="center" shrinkToFit="1"/>
    </xf>
    <xf numFmtId="167" fontId="2" fillId="0" borderId="25">
      <alignment horizontal="right" shrinkToFit="1"/>
    </xf>
    <xf numFmtId="167" fontId="2" fillId="0" borderId="30">
      <alignment horizontal="right" shrinkToFit="1"/>
    </xf>
    <xf numFmtId="0" fontId="2" fillId="0" borderId="3">
      <alignment horizontal="left" wrapText="1"/>
    </xf>
    <xf numFmtId="49" fontId="2" fillId="0" borderId="27">
      <alignment horizontal="center" wrapText="1"/>
    </xf>
    <xf numFmtId="49" fontId="2" fillId="0" borderId="28">
      <alignment horizontal="center" wrapText="1"/>
    </xf>
    <xf numFmtId="4" fontId="2" fillId="0" borderId="28">
      <alignment horizontal="right" wrapText="1"/>
    </xf>
    <xf numFmtId="4" fontId="2" fillId="0" borderId="26">
      <alignment horizontal="right" wrapText="1"/>
    </xf>
    <xf numFmtId="0" fontId="6" fillId="0" borderId="13">
      <alignment wrapText="1"/>
    </xf>
    <xf numFmtId="0" fontId="2" fillId="0" borderId="31">
      <alignment horizontal="left" wrapText="1"/>
    </xf>
    <xf numFmtId="49" fontId="2" fillId="0" borderId="32">
      <alignment horizontal="center" shrinkToFit="1"/>
    </xf>
    <xf numFmtId="49" fontId="2" fillId="0" borderId="33">
      <alignment horizontal="center"/>
    </xf>
    <xf numFmtId="4" fontId="2" fillId="0" borderId="33">
      <alignment horizontal="right" shrinkToFit="1"/>
    </xf>
    <xf numFmtId="49" fontId="2" fillId="0" borderId="34">
      <alignment horizontal="center"/>
    </xf>
    <xf numFmtId="0" fontId="6" fillId="0" borderId="13"/>
    <xf numFmtId="0" fontId="10" fillId="0" borderId="16"/>
    <xf numFmtId="0" fontId="10" fillId="0" borderId="35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7">
      <alignment horizontal="left"/>
    </xf>
    <xf numFmtId="49" fontId="2" fillId="0" borderId="7">
      <alignment horizontal="left"/>
    </xf>
    <xf numFmtId="0" fontId="2" fillId="0" borderId="7">
      <alignment horizontal="center" shrinkToFit="1"/>
    </xf>
    <xf numFmtId="49" fontId="2" fillId="0" borderId="7">
      <alignment horizontal="center" vertical="center" shrinkToFit="1"/>
    </xf>
    <xf numFmtId="49" fontId="6" fillId="0" borderId="7">
      <alignment shrinkToFit="1"/>
    </xf>
    <xf numFmtId="49" fontId="2" fillId="0" borderId="7">
      <alignment horizontal="right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0" fontId="2" fillId="0" borderId="20">
      <alignment horizontal="left" wrapText="1" indent="2"/>
    </xf>
    <xf numFmtId="0" fontId="2" fillId="0" borderId="36">
      <alignment horizontal="center" vertical="center" shrinkToFit="1"/>
    </xf>
    <xf numFmtId="49" fontId="2" fillId="0" borderId="18">
      <alignment horizontal="center" vertical="center"/>
    </xf>
    <xf numFmtId="167" fontId="2" fillId="0" borderId="18">
      <alignment horizontal="right" vertical="center" shrinkToFit="1"/>
    </xf>
    <xf numFmtId="167" fontId="2" fillId="0" borderId="31">
      <alignment horizontal="right" vertical="center" shrinkToFit="1"/>
    </xf>
    <xf numFmtId="0" fontId="2" fillId="0" borderId="37">
      <alignment horizontal="left" wrapText="1"/>
    </xf>
    <xf numFmtId="4" fontId="2" fillId="0" borderId="18">
      <alignment horizontal="right" shrinkToFit="1"/>
    </xf>
    <xf numFmtId="4" fontId="2" fillId="0" borderId="31">
      <alignment horizontal="right" shrinkToFit="1"/>
    </xf>
    <xf numFmtId="0" fontId="2" fillId="0" borderId="23">
      <alignment horizontal="left" wrapText="1" indent="2"/>
    </xf>
    <xf numFmtId="0" fontId="12" fillId="0" borderId="31">
      <alignment wrapText="1"/>
    </xf>
    <xf numFmtId="0" fontId="12" fillId="0" borderId="31"/>
    <xf numFmtId="0" fontId="12" fillId="2" borderId="31">
      <alignment wrapText="1"/>
    </xf>
    <xf numFmtId="0" fontId="2" fillId="2" borderId="3">
      <alignment horizontal="left" wrapText="1"/>
    </xf>
    <xf numFmtId="49" fontId="2" fillId="0" borderId="31">
      <alignment horizontal="center" shrinkToFit="1"/>
    </xf>
    <xf numFmtId="49" fontId="2" fillId="0" borderId="18">
      <alignment horizontal="center" vertical="center" shrinkToFit="1"/>
    </xf>
    <xf numFmtId="0" fontId="6" fillId="0" borderId="16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2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7">
      <alignment horizontal="center" wrapText="1"/>
    </xf>
    <xf numFmtId="0" fontId="13" fillId="0" borderId="0">
      <alignment horizontal="center"/>
    </xf>
    <xf numFmtId="0" fontId="13" fillId="0" borderId="16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6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7"/>
    <xf numFmtId="0" fontId="10" fillId="0" borderId="0"/>
    <xf numFmtId="0" fontId="6" fillId="0" borderId="7"/>
    <xf numFmtId="0" fontId="6" fillId="0" borderId="18">
      <alignment horizontal="left" wrapText="1"/>
    </xf>
    <xf numFmtId="0" fontId="6" fillId="0" borderId="16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8">
      <alignment horizontal="left"/>
    </xf>
    <xf numFmtId="0" fontId="5" fillId="0" borderId="0"/>
    <xf numFmtId="0" fontId="10" fillId="0" borderId="7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0" fontId="19" fillId="0" borderId="4" xfId="0" applyFont="1" applyBorder="1" applyAlignment="1">
      <alignment vertical="top" wrapText="1"/>
    </xf>
    <xf numFmtId="0" fontId="19" fillId="0" borderId="1" xfId="1" applyNumberFormat="1" applyFont="1" applyBorder="1" applyAlignment="1" applyProtection="1">
      <alignment horizontal="left" vertical="top" wrapText="1"/>
    </xf>
    <xf numFmtId="0" fontId="17" fillId="0" borderId="0" xfId="0" applyFont="1" applyFill="1"/>
    <xf numFmtId="0" fontId="18" fillId="0" borderId="2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4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vertical="center" wrapText="1"/>
    </xf>
    <xf numFmtId="164" fontId="18" fillId="0" borderId="4" xfId="0" applyNumberFormat="1" applyFont="1" applyFill="1" applyBorder="1" applyAlignment="1">
      <alignment vertical="center" wrapText="1"/>
    </xf>
    <xf numFmtId="164" fontId="20" fillId="0" borderId="6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tabSelected="1" topLeftCell="A28" workbookViewId="0">
      <selection activeCell="A4" sqref="A4:E25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 ht="58.5" customHeight="1">
      <c r="A1" s="56" t="s">
        <v>94</v>
      </c>
      <c r="B1" s="55"/>
      <c r="C1" s="55"/>
      <c r="D1" s="55"/>
      <c r="E1" s="55"/>
      <c r="F1" s="55"/>
      <c r="G1" s="55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9" customHeight="1">
      <c r="A3" s="6" t="s">
        <v>0</v>
      </c>
      <c r="B3" s="6" t="s">
        <v>1</v>
      </c>
      <c r="C3" s="3" t="s">
        <v>95</v>
      </c>
      <c r="D3" s="3" t="s">
        <v>96</v>
      </c>
      <c r="E3" s="3" t="s">
        <v>97</v>
      </c>
      <c r="F3" s="6" t="s">
        <v>83</v>
      </c>
      <c r="G3" s="6" t="s">
        <v>84</v>
      </c>
    </row>
    <row r="4" spans="1:8" ht="15.75" customHeight="1">
      <c r="A4" s="57" t="s">
        <v>2</v>
      </c>
      <c r="B4" s="58"/>
      <c r="C4" s="66">
        <v>5724.2999999999993</v>
      </c>
      <c r="D4" s="66">
        <v>7760.0999999999995</v>
      </c>
      <c r="E4" s="66">
        <v>6537.6</v>
      </c>
      <c r="F4" s="44">
        <f>E4/D4*100</f>
        <v>84.246337031739287</v>
      </c>
      <c r="G4" s="41">
        <f t="shared" ref="G4:G43" si="0">E4/C4*100</f>
        <v>114.2078507415754</v>
      </c>
    </row>
    <row r="5" spans="1:8" ht="15" customHeight="1">
      <c r="A5" s="59" t="s">
        <v>3</v>
      </c>
      <c r="B5" s="60"/>
      <c r="C5" s="65"/>
      <c r="D5" s="65"/>
      <c r="E5" s="65"/>
      <c r="F5" s="44"/>
      <c r="G5" s="41"/>
    </row>
    <row r="6" spans="1:8" ht="14.25" customHeight="1">
      <c r="A6" s="63" t="s">
        <v>42</v>
      </c>
      <c r="B6" s="61">
        <v>1E+16</v>
      </c>
      <c r="C6" s="65">
        <v>1324.0999999999997</v>
      </c>
      <c r="D6" s="65">
        <v>3297.3</v>
      </c>
      <c r="E6" s="65">
        <v>2238.6</v>
      </c>
      <c r="F6" s="48">
        <f t="shared" ref="F6:F25" si="1">E6/D6*100</f>
        <v>67.891911564006918</v>
      </c>
      <c r="G6" s="49">
        <f t="shared" si="0"/>
        <v>169.06578053017148</v>
      </c>
    </row>
    <row r="7" spans="1:8" ht="16.5" customHeight="1">
      <c r="A7" s="63" t="s">
        <v>43</v>
      </c>
      <c r="B7" s="61">
        <v>1.01E+16</v>
      </c>
      <c r="C7" s="64">
        <v>134.4</v>
      </c>
      <c r="D7" s="65">
        <v>285.8</v>
      </c>
      <c r="E7" s="65">
        <v>170.1</v>
      </c>
      <c r="F7" s="48">
        <f t="shared" si="1"/>
        <v>59.517144856543034</v>
      </c>
      <c r="G7" s="49">
        <f t="shared" si="0"/>
        <v>126.5625</v>
      </c>
    </row>
    <row r="8" spans="1:8" ht="15.75" customHeight="1">
      <c r="A8" s="63" t="s">
        <v>44</v>
      </c>
      <c r="B8" s="62" t="s">
        <v>45</v>
      </c>
      <c r="C8" s="64">
        <v>134.4</v>
      </c>
      <c r="D8" s="65">
        <v>285.8</v>
      </c>
      <c r="E8" s="65">
        <v>170.1</v>
      </c>
      <c r="F8" s="48">
        <f t="shared" si="1"/>
        <v>59.517144856543034</v>
      </c>
      <c r="G8" s="49">
        <f t="shared" si="0"/>
        <v>126.5625</v>
      </c>
    </row>
    <row r="9" spans="1:8" ht="38.25">
      <c r="A9" s="63" t="s">
        <v>75</v>
      </c>
      <c r="B9" s="62" t="s">
        <v>76</v>
      </c>
      <c r="C9" s="64">
        <v>518.4</v>
      </c>
      <c r="D9" s="65">
        <v>832.2</v>
      </c>
      <c r="E9" s="65">
        <v>635.70000000000005</v>
      </c>
      <c r="F9" s="48">
        <f t="shared" si="1"/>
        <v>76.387887527036767</v>
      </c>
      <c r="G9" s="49">
        <f t="shared" si="0"/>
        <v>122.62731481481484</v>
      </c>
    </row>
    <row r="10" spans="1:8" s="35" customFormat="1">
      <c r="A10" s="63" t="s">
        <v>102</v>
      </c>
      <c r="B10" s="62" t="s">
        <v>103</v>
      </c>
      <c r="C10" s="64">
        <v>45.6</v>
      </c>
      <c r="D10" s="64">
        <v>103.3</v>
      </c>
      <c r="E10" s="64">
        <v>99.5</v>
      </c>
      <c r="F10" s="48">
        <f t="shared" si="1"/>
        <v>96.321393998063897</v>
      </c>
      <c r="G10" s="49" t="s">
        <v>91</v>
      </c>
      <c r="H10" s="27"/>
    </row>
    <row r="11" spans="1:8" ht="21" customHeight="1">
      <c r="A11" s="63" t="s">
        <v>46</v>
      </c>
      <c r="B11" s="62" t="s">
        <v>72</v>
      </c>
      <c r="C11" s="64">
        <v>45.6</v>
      </c>
      <c r="D11" s="65">
        <v>103.3</v>
      </c>
      <c r="E11" s="65">
        <v>99.5</v>
      </c>
      <c r="F11" s="48">
        <f t="shared" si="1"/>
        <v>96.321393998063897</v>
      </c>
      <c r="G11" s="49" t="s">
        <v>91</v>
      </c>
      <c r="H11" s="27"/>
    </row>
    <row r="12" spans="1:8">
      <c r="A12" s="63" t="s">
        <v>47</v>
      </c>
      <c r="B12" s="61">
        <v>1.06E+16</v>
      </c>
      <c r="C12" s="65">
        <v>581.79999999999995</v>
      </c>
      <c r="D12" s="65">
        <v>2076</v>
      </c>
      <c r="E12" s="65">
        <v>1333.3</v>
      </c>
      <c r="F12" s="48">
        <f t="shared" si="1"/>
        <v>64.22447013487475</v>
      </c>
      <c r="G12" s="49" t="s">
        <v>92</v>
      </c>
      <c r="H12" s="27"/>
    </row>
    <row r="13" spans="1:8">
      <c r="A13" s="63" t="s">
        <v>48</v>
      </c>
      <c r="B13" s="62" t="s">
        <v>49</v>
      </c>
      <c r="C13" s="64">
        <v>119.1</v>
      </c>
      <c r="D13" s="65">
        <v>106</v>
      </c>
      <c r="E13" s="65">
        <v>87.1</v>
      </c>
      <c r="F13" s="48">
        <f t="shared" si="1"/>
        <v>82.169811320754718</v>
      </c>
      <c r="G13" s="49">
        <f t="shared" si="0"/>
        <v>73.131821998320731</v>
      </c>
      <c r="H13" s="27"/>
    </row>
    <row r="14" spans="1:8" ht="15.75" customHeight="1">
      <c r="A14" s="63" t="s">
        <v>50</v>
      </c>
      <c r="B14" s="62" t="s">
        <v>51</v>
      </c>
      <c r="C14" s="64">
        <v>462.7</v>
      </c>
      <c r="D14" s="65">
        <v>1970</v>
      </c>
      <c r="E14" s="65">
        <v>1246.2</v>
      </c>
      <c r="F14" s="48">
        <f t="shared" si="1"/>
        <v>63.258883248730967</v>
      </c>
      <c r="G14" s="49" t="s">
        <v>106</v>
      </c>
      <c r="H14" s="27"/>
    </row>
    <row r="15" spans="1:8" ht="16.5" customHeight="1">
      <c r="A15" s="63" t="s">
        <v>52</v>
      </c>
      <c r="B15" s="61">
        <v>1.08E+16</v>
      </c>
      <c r="C15" s="64">
        <v>0.1</v>
      </c>
      <c r="D15" s="65">
        <v>0</v>
      </c>
      <c r="E15" s="65">
        <v>0</v>
      </c>
      <c r="F15" s="48">
        <v>0</v>
      </c>
      <c r="G15" s="49">
        <f t="shared" si="0"/>
        <v>0</v>
      </c>
      <c r="H15" s="27"/>
    </row>
    <row r="16" spans="1:8" ht="15" customHeight="1">
      <c r="A16" s="63" t="s">
        <v>53</v>
      </c>
      <c r="B16" s="61">
        <v>1.16E+16</v>
      </c>
      <c r="C16" s="65">
        <v>1</v>
      </c>
      <c r="D16" s="65">
        <v>0</v>
      </c>
      <c r="E16" s="65">
        <v>0</v>
      </c>
      <c r="F16" s="48">
        <v>0</v>
      </c>
      <c r="G16" s="49">
        <f t="shared" si="0"/>
        <v>0</v>
      </c>
      <c r="H16" s="27"/>
    </row>
    <row r="17" spans="1:8" s="35" customFormat="1" ht="15" customHeight="1">
      <c r="A17" s="63" t="s">
        <v>88</v>
      </c>
      <c r="B17" s="61">
        <v>1.17150000000001E+16</v>
      </c>
      <c r="C17" s="65">
        <v>42.8</v>
      </c>
      <c r="D17" s="65">
        <v>0</v>
      </c>
      <c r="E17" s="65">
        <v>0</v>
      </c>
      <c r="F17" s="48">
        <v>0</v>
      </c>
      <c r="G17" s="49">
        <f t="shared" si="0"/>
        <v>0</v>
      </c>
      <c r="H17" s="27"/>
    </row>
    <row r="18" spans="1:8" ht="37.5" customHeight="1">
      <c r="A18" s="63" t="s">
        <v>54</v>
      </c>
      <c r="B18" s="62" t="s">
        <v>55</v>
      </c>
      <c r="C18" s="65">
        <v>4400.2</v>
      </c>
      <c r="D18" s="65">
        <v>4462.7999999999993</v>
      </c>
      <c r="E18" s="65">
        <v>4299</v>
      </c>
      <c r="F18" s="48">
        <f t="shared" si="1"/>
        <v>96.32965851035226</v>
      </c>
      <c r="G18" s="49">
        <f t="shared" si="0"/>
        <v>97.700104540702711</v>
      </c>
      <c r="H18" s="27"/>
    </row>
    <row r="19" spans="1:8" ht="51.75" customHeight="1">
      <c r="A19" s="63" t="s">
        <v>56</v>
      </c>
      <c r="B19" s="62" t="s">
        <v>57</v>
      </c>
      <c r="C19" s="65">
        <v>641.70000000000005</v>
      </c>
      <c r="D19" s="65">
        <v>405</v>
      </c>
      <c r="E19" s="65">
        <v>394.1</v>
      </c>
      <c r="F19" s="48">
        <f t="shared" si="1"/>
        <v>97.308641975308646</v>
      </c>
      <c r="G19" s="49">
        <f t="shared" si="0"/>
        <v>61.414991429016673</v>
      </c>
      <c r="H19" s="27"/>
    </row>
    <row r="20" spans="1:8" ht="50.25" customHeight="1">
      <c r="A20" s="63" t="s">
        <v>104</v>
      </c>
      <c r="B20" s="62" t="s">
        <v>105</v>
      </c>
      <c r="C20" s="65">
        <v>641.70000000000005</v>
      </c>
      <c r="D20" s="65">
        <v>405</v>
      </c>
      <c r="E20" s="65">
        <v>394.1</v>
      </c>
      <c r="F20" s="48">
        <f t="shared" si="1"/>
        <v>97.308641975308646</v>
      </c>
      <c r="G20" s="49">
        <f t="shared" si="0"/>
        <v>61.414991429016673</v>
      </c>
      <c r="H20" s="27"/>
    </row>
    <row r="21" spans="1:8" ht="68.25" customHeight="1">
      <c r="A21" s="63" t="s">
        <v>77</v>
      </c>
      <c r="B21" s="62" t="s">
        <v>78</v>
      </c>
      <c r="C21" s="65">
        <v>3599.1</v>
      </c>
      <c r="D21" s="65">
        <v>2610</v>
      </c>
      <c r="E21" s="65">
        <v>2610</v>
      </c>
      <c r="F21" s="48">
        <f t="shared" si="1"/>
        <v>100</v>
      </c>
      <c r="G21" s="49">
        <f t="shared" si="0"/>
        <v>72.518129532383099</v>
      </c>
      <c r="H21" s="27"/>
    </row>
    <row r="22" spans="1:8" ht="52.5" customHeight="1">
      <c r="A22" s="63" t="s">
        <v>58</v>
      </c>
      <c r="B22" s="62" t="s">
        <v>59</v>
      </c>
      <c r="C22" s="65">
        <v>71.5</v>
      </c>
      <c r="D22" s="65">
        <v>115.2</v>
      </c>
      <c r="E22" s="65">
        <v>76.599999999999994</v>
      </c>
      <c r="F22" s="48">
        <f t="shared" si="1"/>
        <v>66.493055555555543</v>
      </c>
      <c r="G22" s="49">
        <f t="shared" si="0"/>
        <v>107.13286713286712</v>
      </c>
      <c r="H22" s="27"/>
    </row>
    <row r="23" spans="1:8" ht="55.5" customHeight="1">
      <c r="A23" s="63" t="s">
        <v>60</v>
      </c>
      <c r="B23" s="62" t="s">
        <v>61</v>
      </c>
      <c r="C23" s="65">
        <v>71.5</v>
      </c>
      <c r="D23" s="65">
        <v>115.2</v>
      </c>
      <c r="E23" s="65">
        <v>76.599999999999994</v>
      </c>
      <c r="F23" s="48">
        <f t="shared" si="1"/>
        <v>66.493055555555543</v>
      </c>
      <c r="G23" s="49">
        <f t="shared" si="0"/>
        <v>107.13286713286712</v>
      </c>
      <c r="H23" s="27"/>
    </row>
    <row r="24" spans="1:8" ht="16.5" customHeight="1">
      <c r="A24" s="63" t="s">
        <v>62</v>
      </c>
      <c r="B24" s="62" t="s">
        <v>63</v>
      </c>
      <c r="C24" s="65">
        <v>87.9</v>
      </c>
      <c r="D24" s="65">
        <v>1332.6</v>
      </c>
      <c r="E24" s="65">
        <v>1218.3</v>
      </c>
      <c r="F24" s="48">
        <f t="shared" si="1"/>
        <v>91.422782530391729</v>
      </c>
      <c r="G24" s="49" t="s">
        <v>107</v>
      </c>
      <c r="H24" s="27"/>
    </row>
    <row r="25" spans="1:8" ht="28.5" customHeight="1">
      <c r="A25" s="63" t="s">
        <v>64</v>
      </c>
      <c r="B25" s="62" t="s">
        <v>65</v>
      </c>
      <c r="C25" s="65">
        <v>87.9</v>
      </c>
      <c r="D25" s="65">
        <v>1332.6</v>
      </c>
      <c r="E25" s="65">
        <v>1218.3</v>
      </c>
      <c r="F25" s="48">
        <f t="shared" si="1"/>
        <v>91.422782530391729</v>
      </c>
      <c r="G25" s="49" t="s">
        <v>107</v>
      </c>
      <c r="H25" s="27"/>
    </row>
    <row r="26" spans="1:8" ht="15.75" hidden="1" customHeight="1">
      <c r="A26" s="28" t="s">
        <v>79</v>
      </c>
      <c r="B26" s="9" t="s">
        <v>80</v>
      </c>
      <c r="C26" s="34"/>
      <c r="D26" s="43"/>
      <c r="E26" s="43"/>
      <c r="F26" s="44" t="e">
        <f t="shared" ref="F26:F43" si="2">E26/D26*100</f>
        <v>#DIV/0!</v>
      </c>
      <c r="G26" s="41" t="e">
        <f t="shared" si="0"/>
        <v>#DIV/0!</v>
      </c>
      <c r="H26" s="27"/>
    </row>
    <row r="27" spans="1:8" ht="29.25" hidden="1" customHeight="1">
      <c r="A27" s="28" t="s">
        <v>81</v>
      </c>
      <c r="B27" s="9" t="s">
        <v>82</v>
      </c>
      <c r="C27" s="34"/>
      <c r="D27" s="43"/>
      <c r="E27" s="43"/>
      <c r="F27" s="44" t="e">
        <f t="shared" si="2"/>
        <v>#DIV/0!</v>
      </c>
      <c r="G27" s="41" t="e">
        <f t="shared" si="0"/>
        <v>#DIV/0!</v>
      </c>
      <c r="H27" s="27"/>
    </row>
    <row r="28" spans="1:8">
      <c r="A28" s="10" t="s">
        <v>4</v>
      </c>
      <c r="B28" s="11"/>
      <c r="C28" s="42">
        <f>C30+C35+C37+C40+C42</f>
        <v>5740.5</v>
      </c>
      <c r="D28" s="42">
        <f t="shared" ref="D28:E28" si="3">D30+D35+D37+D40+D42</f>
        <v>7850.9</v>
      </c>
      <c r="E28" s="42">
        <f t="shared" si="3"/>
        <v>6461.1</v>
      </c>
      <c r="F28" s="44">
        <f t="shared" si="2"/>
        <v>82.297570979123421</v>
      </c>
      <c r="G28" s="41">
        <f t="shared" si="0"/>
        <v>112.55291350927621</v>
      </c>
      <c r="H28" s="27"/>
    </row>
    <row r="29" spans="1:8">
      <c r="A29" s="8" t="s">
        <v>3</v>
      </c>
      <c r="B29" s="12"/>
      <c r="C29" s="41"/>
      <c r="D29" s="41"/>
      <c r="E29" s="41"/>
      <c r="F29" s="44"/>
      <c r="G29" s="41"/>
      <c r="H29" s="27"/>
    </row>
    <row r="30" spans="1:8">
      <c r="A30" s="8" t="s">
        <v>5</v>
      </c>
      <c r="B30" s="13" t="s">
        <v>6</v>
      </c>
      <c r="C30" s="38">
        <f>C31+C33+C34+C32</f>
        <v>1215.6000000000001</v>
      </c>
      <c r="D30" s="38">
        <f>D31+D33+D34+D32</f>
        <v>2424.1999999999998</v>
      </c>
      <c r="E30" s="38">
        <f>E31+E33+E34+E32</f>
        <v>1808.2</v>
      </c>
      <c r="F30" s="50">
        <f t="shared" si="2"/>
        <v>74.589555317218057</v>
      </c>
      <c r="G30" s="38">
        <f t="shared" si="0"/>
        <v>148.74958868048699</v>
      </c>
      <c r="H30" s="27"/>
    </row>
    <row r="31" spans="1:8" ht="53.25" customHeight="1">
      <c r="A31" s="8" t="s">
        <v>7</v>
      </c>
      <c r="B31" s="14" t="s">
        <v>8</v>
      </c>
      <c r="C31" s="38">
        <v>1213.4000000000001</v>
      </c>
      <c r="D31" s="39">
        <v>2345</v>
      </c>
      <c r="E31" s="38">
        <v>1736.3</v>
      </c>
      <c r="F31" s="50">
        <f t="shared" si="2"/>
        <v>74.042643923240931</v>
      </c>
      <c r="G31" s="38">
        <f t="shared" si="0"/>
        <v>143.09378605571121</v>
      </c>
      <c r="H31" s="27"/>
    </row>
    <row r="32" spans="1:8" s="35" customFormat="1" ht="25.5" customHeight="1">
      <c r="A32" s="36" t="s">
        <v>89</v>
      </c>
      <c r="B32" s="37" t="s">
        <v>90</v>
      </c>
      <c r="C32" s="38">
        <v>0</v>
      </c>
      <c r="D32" s="39">
        <v>69.7</v>
      </c>
      <c r="E32" s="38">
        <v>69.7</v>
      </c>
      <c r="F32" s="50">
        <f t="shared" si="2"/>
        <v>100</v>
      </c>
      <c r="G32" s="38">
        <v>0</v>
      </c>
      <c r="H32" s="27"/>
    </row>
    <row r="33" spans="1:8" ht="15.75" customHeight="1">
      <c r="A33" s="8" t="s">
        <v>69</v>
      </c>
      <c r="B33" s="14" t="s">
        <v>70</v>
      </c>
      <c r="C33" s="38">
        <v>0</v>
      </c>
      <c r="D33" s="39">
        <v>5</v>
      </c>
      <c r="E33" s="38">
        <v>0</v>
      </c>
      <c r="F33" s="50">
        <f t="shared" si="2"/>
        <v>0</v>
      </c>
      <c r="G33" s="38">
        <v>0</v>
      </c>
      <c r="H33" s="27"/>
    </row>
    <row r="34" spans="1:8" ht="24.75" customHeight="1">
      <c r="A34" s="8" t="s">
        <v>9</v>
      </c>
      <c r="B34" s="13" t="s">
        <v>10</v>
      </c>
      <c r="C34" s="38">
        <v>2.2000000000000002</v>
      </c>
      <c r="D34" s="38">
        <v>4.5</v>
      </c>
      <c r="E34" s="38">
        <v>2.2000000000000002</v>
      </c>
      <c r="F34" s="50">
        <f t="shared" si="2"/>
        <v>48.888888888888893</v>
      </c>
      <c r="G34" s="38">
        <f t="shared" si="0"/>
        <v>100</v>
      </c>
      <c r="H34" s="27"/>
    </row>
    <row r="35" spans="1:8">
      <c r="A35" s="8" t="s">
        <v>11</v>
      </c>
      <c r="B35" s="13" t="s">
        <v>12</v>
      </c>
      <c r="C35" s="38">
        <f t="shared" ref="C35:E35" si="4">C36</f>
        <v>71.5</v>
      </c>
      <c r="D35" s="38">
        <f t="shared" si="4"/>
        <v>115.2</v>
      </c>
      <c r="E35" s="38">
        <f t="shared" si="4"/>
        <v>76.7</v>
      </c>
      <c r="F35" s="50">
        <f t="shared" si="2"/>
        <v>66.579861111111114</v>
      </c>
      <c r="G35" s="38">
        <f t="shared" si="0"/>
        <v>107.27272727272728</v>
      </c>
      <c r="H35" s="27"/>
    </row>
    <row r="36" spans="1:8" ht="25.5">
      <c r="A36" s="8" t="s">
        <v>13</v>
      </c>
      <c r="B36" s="13" t="s">
        <v>14</v>
      </c>
      <c r="C36" s="38">
        <v>71.5</v>
      </c>
      <c r="D36" s="38">
        <v>115.2</v>
      </c>
      <c r="E36" s="38">
        <v>76.7</v>
      </c>
      <c r="F36" s="50">
        <f t="shared" si="2"/>
        <v>66.579861111111114</v>
      </c>
      <c r="G36" s="38">
        <f t="shared" si="0"/>
        <v>107.27272727272728</v>
      </c>
      <c r="H36" s="27"/>
    </row>
    <row r="37" spans="1:8">
      <c r="A37" s="8" t="s">
        <v>15</v>
      </c>
      <c r="B37" s="13" t="s">
        <v>16</v>
      </c>
      <c r="C37" s="38">
        <f t="shared" ref="C37" si="5">C38+C39</f>
        <v>2879</v>
      </c>
      <c r="D37" s="38">
        <f t="shared" ref="D37" si="6">D38+D39</f>
        <v>3952.7</v>
      </c>
      <c r="E37" s="38">
        <f>E38+E39</f>
        <v>3682.2</v>
      </c>
      <c r="F37" s="50">
        <f t="shared" si="2"/>
        <v>93.156576517317276</v>
      </c>
      <c r="G37" s="38">
        <f t="shared" si="0"/>
        <v>127.89857589440778</v>
      </c>
      <c r="H37" s="27"/>
    </row>
    <row r="38" spans="1:8" ht="25.5">
      <c r="A38" s="8" t="s">
        <v>17</v>
      </c>
      <c r="B38" s="13" t="s">
        <v>18</v>
      </c>
      <c r="C38" s="38">
        <v>2879</v>
      </c>
      <c r="D38" s="38">
        <v>3512.7</v>
      </c>
      <c r="E38" s="38">
        <v>3242.2</v>
      </c>
      <c r="F38" s="50">
        <f t="shared" si="2"/>
        <v>92.299370854328572</v>
      </c>
      <c r="G38" s="38">
        <f t="shared" si="0"/>
        <v>112.61549149010072</v>
      </c>
      <c r="H38" s="27"/>
    </row>
    <row r="39" spans="1:8" ht="25.5">
      <c r="A39" s="29" t="s">
        <v>41</v>
      </c>
      <c r="B39" s="13" t="s">
        <v>40</v>
      </c>
      <c r="C39" s="38">
        <v>0</v>
      </c>
      <c r="D39" s="38">
        <v>440</v>
      </c>
      <c r="E39" s="38">
        <v>440</v>
      </c>
      <c r="F39" s="50">
        <f t="shared" si="2"/>
        <v>100</v>
      </c>
      <c r="G39" s="38">
        <v>0</v>
      </c>
      <c r="H39" s="27"/>
    </row>
    <row r="40" spans="1:8">
      <c r="A40" s="8" t="s">
        <v>19</v>
      </c>
      <c r="B40" s="13" t="s">
        <v>20</v>
      </c>
      <c r="C40" s="38">
        <f t="shared" ref="C40:E40" si="7">C41</f>
        <v>118.8</v>
      </c>
      <c r="D40" s="38">
        <f t="shared" si="7"/>
        <v>136.9</v>
      </c>
      <c r="E40" s="38">
        <f t="shared" si="7"/>
        <v>128.69999999999999</v>
      </c>
      <c r="F40" s="50">
        <f t="shared" si="2"/>
        <v>94.010226442658862</v>
      </c>
      <c r="G40" s="38">
        <f t="shared" si="0"/>
        <v>108.33333333333333</v>
      </c>
      <c r="H40" s="27"/>
    </row>
    <row r="41" spans="1:8">
      <c r="A41" s="8" t="s">
        <v>21</v>
      </c>
      <c r="B41" s="13" t="s">
        <v>22</v>
      </c>
      <c r="C41" s="38">
        <v>118.8</v>
      </c>
      <c r="D41" s="38">
        <v>136.9</v>
      </c>
      <c r="E41" s="38">
        <v>128.69999999999999</v>
      </c>
      <c r="F41" s="50">
        <f t="shared" si="2"/>
        <v>94.010226442658862</v>
      </c>
      <c r="G41" s="38">
        <f t="shared" si="0"/>
        <v>108.33333333333333</v>
      </c>
      <c r="H41" s="27"/>
    </row>
    <row r="42" spans="1:8">
      <c r="A42" s="20" t="s">
        <v>73</v>
      </c>
      <c r="B42" s="31" t="s">
        <v>23</v>
      </c>
      <c r="C42" s="40">
        <f t="shared" ref="C42" si="8">C43</f>
        <v>1455.6</v>
      </c>
      <c r="D42" s="40">
        <f>D43</f>
        <v>1221.9000000000001</v>
      </c>
      <c r="E42" s="40">
        <f>E43</f>
        <v>765.3</v>
      </c>
      <c r="F42" s="50">
        <f t="shared" si="2"/>
        <v>62.631966609378829</v>
      </c>
      <c r="G42" s="38">
        <f t="shared" si="0"/>
        <v>52.576257213520194</v>
      </c>
      <c r="H42" s="27"/>
    </row>
    <row r="43" spans="1:8">
      <c r="A43" s="8" t="s">
        <v>24</v>
      </c>
      <c r="B43" s="13" t="s">
        <v>25</v>
      </c>
      <c r="C43" s="38">
        <v>1455.6</v>
      </c>
      <c r="D43" s="38">
        <v>1221.9000000000001</v>
      </c>
      <c r="E43" s="38">
        <v>765.3</v>
      </c>
      <c r="F43" s="50">
        <f t="shared" si="2"/>
        <v>62.631966609378829</v>
      </c>
      <c r="G43" s="38">
        <f t="shared" si="0"/>
        <v>52.576257213520194</v>
      </c>
      <c r="H43" s="27"/>
    </row>
    <row r="44" spans="1:8" ht="30" customHeight="1">
      <c r="A44" s="15" t="s">
        <v>26</v>
      </c>
      <c r="B44" s="16"/>
      <c r="C44" s="41">
        <f>C4-C28</f>
        <v>-16.200000000000728</v>
      </c>
      <c r="D44" s="41">
        <f>D4-D28</f>
        <v>-90.800000000000182</v>
      </c>
      <c r="E44" s="41">
        <f>E4-E28</f>
        <v>76.5</v>
      </c>
      <c r="F44" s="38"/>
      <c r="G44" s="45"/>
    </row>
    <row r="45" spans="1:8">
      <c r="A45" s="7" t="s">
        <v>27</v>
      </c>
      <c r="B45" s="17"/>
      <c r="C45" s="41">
        <f t="shared" ref="C45" si="9">C47</f>
        <v>16.199999999999818</v>
      </c>
      <c r="D45" s="41">
        <f t="shared" ref="D45:E45" si="10">D47</f>
        <v>90.799999999999272</v>
      </c>
      <c r="E45" s="41">
        <f t="shared" si="10"/>
        <v>-76.5</v>
      </c>
      <c r="F45" s="38"/>
      <c r="G45" s="46"/>
    </row>
    <row r="46" spans="1:8">
      <c r="A46" s="8" t="s">
        <v>3</v>
      </c>
      <c r="B46" s="13"/>
      <c r="C46" s="38"/>
      <c r="D46" s="38"/>
      <c r="E46" s="38"/>
      <c r="F46" s="38"/>
      <c r="G46" s="45"/>
    </row>
    <row r="47" spans="1:8" ht="25.5">
      <c r="A47" s="8" t="s">
        <v>28</v>
      </c>
      <c r="B47" s="13" t="s">
        <v>29</v>
      </c>
      <c r="C47" s="38">
        <f t="shared" ref="C47" si="11">C48+C49</f>
        <v>16.199999999999818</v>
      </c>
      <c r="D47" s="38">
        <f t="shared" ref="D47:E47" si="12">D48+D49</f>
        <v>90.799999999999272</v>
      </c>
      <c r="E47" s="38">
        <f t="shared" si="12"/>
        <v>-76.5</v>
      </c>
      <c r="F47" s="45"/>
      <c r="G47" s="45"/>
    </row>
    <row r="48" spans="1:8" ht="25.5">
      <c r="A48" s="8" t="s">
        <v>30</v>
      </c>
      <c r="B48" s="13" t="s">
        <v>31</v>
      </c>
      <c r="C48" s="38">
        <v>-5839.7</v>
      </c>
      <c r="D48" s="38">
        <v>-7760.1</v>
      </c>
      <c r="E48" s="38">
        <v>-6610.7</v>
      </c>
      <c r="F48" s="45"/>
      <c r="G48" s="45"/>
    </row>
    <row r="49" spans="1:7" ht="25.5">
      <c r="A49" s="32" t="s">
        <v>32</v>
      </c>
      <c r="B49" s="33" t="s">
        <v>33</v>
      </c>
      <c r="C49" s="38">
        <v>5855.9</v>
      </c>
      <c r="D49" s="43">
        <v>7850.9</v>
      </c>
      <c r="E49" s="43">
        <v>6534.2</v>
      </c>
      <c r="F49" s="47"/>
      <c r="G49" s="47"/>
    </row>
    <row r="50" spans="1:7">
      <c r="A50" s="4"/>
      <c r="B50" s="4"/>
      <c r="C50" s="4"/>
      <c r="D50" s="4"/>
      <c r="E50" s="4"/>
      <c r="F50" s="4"/>
      <c r="G50" s="4"/>
    </row>
    <row r="51" spans="1:7" ht="30" customHeight="1">
      <c r="A51" s="55" t="s">
        <v>39</v>
      </c>
      <c r="B51" s="55"/>
      <c r="C51" s="55"/>
      <c r="D51" s="55"/>
      <c r="E51" s="55"/>
      <c r="F51" s="55"/>
      <c r="G51" s="55"/>
    </row>
    <row r="52" spans="1:7">
      <c r="A52" s="4"/>
      <c r="B52" s="4"/>
      <c r="C52" s="4"/>
      <c r="D52" s="4"/>
      <c r="E52" s="4"/>
      <c r="F52" s="4"/>
      <c r="G52" s="4"/>
    </row>
  </sheetData>
  <mergeCells count="2">
    <mergeCell ref="A51:G51"/>
    <mergeCell ref="A1:G1"/>
  </mergeCells>
  <pageMargins left="0.7" right="0.7" top="0.75" bottom="0.75" header="0.3" footer="0.3"/>
  <pageSetup paperSize="9" scale="7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5" sqref="E5:E6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56" t="s">
        <v>98</v>
      </c>
      <c r="B2" s="56"/>
      <c r="C2" s="56"/>
      <c r="D2" s="56"/>
      <c r="E2" s="56"/>
      <c r="F2" s="56"/>
      <c r="G2" s="56"/>
    </row>
    <row r="3" spans="1:7">
      <c r="A3" s="4"/>
      <c r="B3" s="4"/>
      <c r="C3" s="4"/>
      <c r="D3" s="4"/>
      <c r="E3" s="4"/>
      <c r="F3" s="4"/>
      <c r="G3" s="5" t="s">
        <v>38</v>
      </c>
    </row>
    <row r="4" spans="1:7" ht="117" customHeight="1">
      <c r="A4" s="22" t="s">
        <v>34</v>
      </c>
      <c r="B4" s="22" t="s">
        <v>35</v>
      </c>
      <c r="C4" s="22" t="s">
        <v>99</v>
      </c>
      <c r="D4" s="22" t="s">
        <v>100</v>
      </c>
      <c r="E4" s="22" t="s">
        <v>101</v>
      </c>
      <c r="F4" s="22" t="s">
        <v>85</v>
      </c>
      <c r="G4" s="22" t="s">
        <v>84</v>
      </c>
    </row>
    <row r="5" spans="1:7" ht="63" customHeight="1">
      <c r="A5" s="23" t="s">
        <v>36</v>
      </c>
      <c r="B5" s="51">
        <v>3</v>
      </c>
      <c r="C5" s="52">
        <v>831</v>
      </c>
      <c r="D5" s="52">
        <v>1661.8</v>
      </c>
      <c r="E5" s="52">
        <v>1253.0999999999999</v>
      </c>
      <c r="F5" s="52">
        <f>E5/D5*100</f>
        <v>75.406186063304844</v>
      </c>
      <c r="G5" s="52">
        <f>E5/C5*100</f>
        <v>150.79422382671478</v>
      </c>
    </row>
    <row r="6" spans="1:7" ht="42" customHeight="1">
      <c r="A6" s="24" t="s">
        <v>37</v>
      </c>
      <c r="B6" s="51">
        <v>1</v>
      </c>
      <c r="C6" s="52">
        <v>309.89999999999998</v>
      </c>
      <c r="D6" s="52">
        <v>662.8</v>
      </c>
      <c r="E6" s="52">
        <v>450.8</v>
      </c>
      <c r="F6" s="52">
        <f>E6/D6*100</f>
        <v>68.014484007242018</v>
      </c>
      <c r="G6" s="52">
        <f>E6/C6*100</f>
        <v>145.46627944498226</v>
      </c>
    </row>
    <row r="7" spans="1:7">
      <c r="A7" s="18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5" t="s">
        <v>39</v>
      </c>
      <c r="B10" s="55"/>
      <c r="C10" s="55"/>
      <c r="D10" s="55"/>
      <c r="E10" s="55"/>
      <c r="F10" s="55"/>
      <c r="G10" s="55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9" sqref="F9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4"/>
      <c r="B1" s="4"/>
      <c r="C1" s="4"/>
      <c r="D1" s="4"/>
      <c r="E1" s="4"/>
      <c r="F1" s="4"/>
    </row>
    <row r="2" spans="1:9" ht="96" customHeight="1">
      <c r="A2" s="56" t="s">
        <v>93</v>
      </c>
      <c r="B2" s="55"/>
      <c r="C2" s="55"/>
      <c r="D2" s="55"/>
      <c r="E2" s="55"/>
      <c r="F2" s="55"/>
    </row>
    <row r="3" spans="1:9">
      <c r="A3" s="4"/>
      <c r="B3" s="4"/>
      <c r="C3" s="4"/>
      <c r="D3" s="4"/>
      <c r="E3" s="4"/>
      <c r="F3" s="5"/>
    </row>
    <row r="4" spans="1:9" ht="75.75" customHeight="1">
      <c r="A4" s="19" t="s">
        <v>66</v>
      </c>
      <c r="B4" s="3" t="s">
        <v>99</v>
      </c>
      <c r="C4" s="3" t="s">
        <v>100</v>
      </c>
      <c r="D4" s="3" t="s">
        <v>101</v>
      </c>
      <c r="E4" s="6" t="s">
        <v>85</v>
      </c>
      <c r="F4" s="6" t="s">
        <v>84</v>
      </c>
    </row>
    <row r="5" spans="1:9" ht="77.25" customHeight="1">
      <c r="A5" s="20" t="s">
        <v>74</v>
      </c>
      <c r="B5" s="53">
        <v>0</v>
      </c>
      <c r="C5" s="53">
        <v>2</v>
      </c>
      <c r="D5" s="53">
        <v>0</v>
      </c>
      <c r="E5" s="53">
        <f t="shared" ref="E5" si="0">D5/C5*100</f>
        <v>0</v>
      </c>
      <c r="F5" s="53">
        <v>0</v>
      </c>
    </row>
    <row r="6" spans="1:9" ht="70.5" customHeight="1">
      <c r="A6" s="25" t="s">
        <v>71</v>
      </c>
      <c r="B6" s="53">
        <v>118.8</v>
      </c>
      <c r="C6" s="53">
        <v>124.9</v>
      </c>
      <c r="D6" s="53">
        <v>116.7</v>
      </c>
      <c r="E6" s="53">
        <f>D6/C6*100</f>
        <v>93.43474779823859</v>
      </c>
      <c r="F6" s="53">
        <f t="shared" ref="F6:F9" si="1">D6/B6*100</f>
        <v>98.232323232323239</v>
      </c>
    </row>
    <row r="7" spans="1:9" ht="87" customHeight="1">
      <c r="A7" s="26" t="s">
        <v>86</v>
      </c>
      <c r="B7" s="53">
        <v>2879</v>
      </c>
      <c r="C7" s="53">
        <v>3512.7</v>
      </c>
      <c r="D7" s="53">
        <v>3242.2</v>
      </c>
      <c r="E7" s="53">
        <f t="shared" ref="E7:E9" si="2">D7/C7*100</f>
        <v>92.299370854328572</v>
      </c>
      <c r="F7" s="53">
        <f t="shared" si="1"/>
        <v>112.61549149010072</v>
      </c>
      <c r="G7" s="2"/>
      <c r="H7" s="2"/>
      <c r="I7" s="2"/>
    </row>
    <row r="8" spans="1:9" ht="87" customHeight="1">
      <c r="A8" s="26" t="s">
        <v>87</v>
      </c>
      <c r="B8" s="53">
        <v>0</v>
      </c>
      <c r="C8" s="53">
        <v>1171.3</v>
      </c>
      <c r="D8" s="53">
        <v>714.6</v>
      </c>
      <c r="E8" s="53">
        <f t="shared" si="2"/>
        <v>61.009135148979766</v>
      </c>
      <c r="F8" s="53">
        <v>0</v>
      </c>
      <c r="G8" s="2"/>
      <c r="H8" s="2"/>
      <c r="I8" s="2"/>
    </row>
    <row r="9" spans="1:9" ht="26.25" customHeight="1">
      <c r="A9" s="21" t="s">
        <v>67</v>
      </c>
      <c r="B9" s="54">
        <f>B6+B7+B5+B8</f>
        <v>2997.8</v>
      </c>
      <c r="C9" s="54">
        <f t="shared" ref="C9:D9" si="3">C6+C7+C5+C8</f>
        <v>4810.8999999999996</v>
      </c>
      <c r="D9" s="54">
        <f t="shared" si="3"/>
        <v>4073.4999999999995</v>
      </c>
      <c r="E9" s="54">
        <f t="shared" si="2"/>
        <v>84.672306637011786</v>
      </c>
      <c r="F9" s="54">
        <f t="shared" si="1"/>
        <v>135.88298085262525</v>
      </c>
      <c r="G9" s="27"/>
    </row>
    <row r="10" spans="1:9">
      <c r="A10" s="4"/>
      <c r="B10" s="4"/>
      <c r="C10" s="30"/>
      <c r="D10" s="30"/>
      <c r="E10" s="30"/>
      <c r="F10" s="30"/>
    </row>
    <row r="11" spans="1:9">
      <c r="A11" s="4"/>
      <c r="B11" s="4"/>
      <c r="C11" s="4"/>
      <c r="D11" s="4"/>
      <c r="E11" s="4"/>
      <c r="F11" s="4"/>
    </row>
    <row r="12" spans="1:9">
      <c r="A12" s="4"/>
      <c r="B12" s="4"/>
      <c r="C12" s="4"/>
      <c r="D12" s="4"/>
      <c r="E12" s="4"/>
      <c r="F12" s="4"/>
    </row>
    <row r="13" spans="1:9">
      <c r="A13" s="55" t="s">
        <v>68</v>
      </c>
      <c r="B13" s="55"/>
      <c r="C13" s="55"/>
      <c r="D13" s="55"/>
      <c r="E13" s="55"/>
      <c r="F13" s="55"/>
    </row>
    <row r="14" spans="1:9">
      <c r="A14" s="4"/>
      <c r="B14" s="4"/>
      <c r="C14" s="4"/>
      <c r="D14" s="4"/>
      <c r="E14" s="4"/>
      <c r="F14" s="4"/>
    </row>
    <row r="15" spans="1:9">
      <c r="A15" s="4"/>
      <c r="B15" s="4"/>
      <c r="C15" s="4"/>
      <c r="D15" s="4"/>
      <c r="E15" s="4"/>
      <c r="F15" s="4"/>
    </row>
    <row r="16" spans="1:9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2023-04-28T10:24:33Z</cp:lastPrinted>
  <dcterms:created xsi:type="dcterms:W3CDTF">2017-04-17T10:25:39Z</dcterms:created>
  <dcterms:modified xsi:type="dcterms:W3CDTF">2023-10-23T05:16:18Z</dcterms:modified>
</cp:coreProperties>
</file>