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595" yWindow="-255" windowWidth="14610" windowHeight="1255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G7" i="1"/>
  <c r="G8"/>
  <c r="G10"/>
  <c r="G11"/>
  <c r="G12"/>
  <c r="G13"/>
  <c r="G18"/>
  <c r="G19"/>
  <c r="G21"/>
  <c r="G22"/>
  <c r="G23"/>
  <c r="G24"/>
  <c r="F6"/>
  <c r="F7"/>
  <c r="F8"/>
  <c r="F9"/>
  <c r="F10"/>
  <c r="F11"/>
  <c r="F12"/>
  <c r="F13"/>
  <c r="F15"/>
  <c r="F16"/>
  <c r="F17"/>
  <c r="F18"/>
  <c r="F19"/>
  <c r="F20"/>
  <c r="F21"/>
  <c r="F22"/>
  <c r="F23"/>
  <c r="F24"/>
  <c r="F5" i="3"/>
  <c r="F6"/>
  <c r="D27" i="1"/>
  <c r="E27"/>
  <c r="C27"/>
  <c r="G28"/>
  <c r="G29"/>
  <c r="G31"/>
  <c r="G34"/>
  <c r="G36"/>
  <c r="F28"/>
  <c r="F29"/>
  <c r="F31"/>
  <c r="F33"/>
  <c r="F36"/>
  <c r="F38"/>
  <c r="E5" i="3"/>
  <c r="C6" i="1"/>
  <c r="D4"/>
  <c r="C17"/>
  <c r="C4" l="1"/>
  <c r="E4"/>
  <c r="G5" i="2"/>
  <c r="F5"/>
  <c r="D37" i="1" l="1"/>
  <c r="E37"/>
  <c r="D35"/>
  <c r="E35"/>
  <c r="D32"/>
  <c r="E32"/>
  <c r="D30"/>
  <c r="E30"/>
  <c r="F27"/>
  <c r="F32" l="1"/>
  <c r="F37"/>
  <c r="F30"/>
  <c r="G30"/>
  <c r="F35"/>
  <c r="D25"/>
  <c r="E25"/>
  <c r="G6"/>
  <c r="F25" l="1"/>
  <c r="F4"/>
  <c r="C37" l="1"/>
  <c r="C35"/>
  <c r="G35" s="1"/>
  <c r="C32"/>
  <c r="G27"/>
  <c r="C25" l="1"/>
  <c r="G25" s="1"/>
  <c r="E7" i="3"/>
  <c r="C42" i="1"/>
  <c r="C40" s="1"/>
  <c r="C8" i="3"/>
  <c r="D8"/>
  <c r="E8" l="1"/>
  <c r="C39" i="1"/>
  <c r="E6" i="3" l="1"/>
  <c r="D39" i="1" l="1"/>
  <c r="F6" i="2" l="1"/>
  <c r="G6"/>
  <c r="D42" i="1" l="1"/>
  <c r="D40" s="1"/>
  <c r="E42"/>
  <c r="E40" s="1"/>
  <c r="E39" l="1"/>
</calcChain>
</file>

<file path=xl/sharedStrings.xml><?xml version="1.0" encoding="utf-8"?>
<sst xmlns="http://schemas.openxmlformats.org/spreadsheetml/2006/main" count="113" uniqueCount="97">
  <si>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</si>
  <si>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</si>
  <si>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</si>
  <si>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</si>
  <si>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</si>
  <si>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</si>
  <si>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</si>
  <si>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</si>
  <si>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</si>
  <si>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</si>
  <si>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</si>
  <si>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</si>
  <si>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</si>
  <si>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</si>
  <si>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</si>
  <si>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</si>
  <si>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</si>
  <si>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</si>
  <si>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</si>
  <si>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</si>
  <si>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</si>
  <si>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</si>
  <si>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</si>
  <si>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</si>
  <si>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</si>
  <si>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</si>
  <si>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</si>
  <si>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</si>
  <si>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</si>
  <si>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</si>
  <si>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</si>
  <si>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</si>
  <si>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</si>
  <si>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</si>
  <si>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</si>
  <si>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</si>
  <si>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</si>
  <si>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</si>
  <si>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</si>
  <si>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</si>
  <si>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</si>
  <si>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</si>
  <si>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</si>
  <si>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</si>
  <si>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</si>
  <si>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</si>
  <si>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</si>
  <si>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</si>
  <si>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</si>
  <si>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</si>
  <si>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</si>
  <si>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</si>
  <si>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</si>
  <si>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</si>
  <si>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</si>
  <si>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</si>
  <si>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</si>
  <si>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</si>
  <si>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</si>
  <si>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</si>
  <si>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</si>
  <si>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</si>
  <si>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</si>
  <si>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</si>
  <si>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</si>
  <si>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</si>
  <si>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</si>
  <si>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</si>
  <si>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</si>
  <si>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</si>
  <si>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</si>
  <si>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</si>
  <si>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</si>
  <si>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</si>
  <si>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</si>
  <si>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% исполнения плана                       2022 года</t>
  </si>
  <si>
    <t>% исполнения 2022 года к 2021 году</t>
  </si>
  <si>
    <t>Налоги на товары (работы, услуги) реализуемые на территории Российской Федерации</t>
  </si>
  <si>
    <t>10000000010000110</t>
  </si>
  <si>
    <t>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</si>
  <si>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20220000000000150</t>
  </si>
  <si>
    <t>Инициативные платежи</t>
  </si>
  <si>
    <t>св. 5,8 раза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</si>
  <si>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января 2023 года         
</t>
  </si>
  <si>
    <t>Исполнено на 1 января 2022 г. (тыс.руб)</t>
  </si>
  <si>
    <t>Утвержденные бюджетные назначения на           1 января 2023 г. (тыс.руб)</t>
  </si>
  <si>
    <t>Исполнено на 1 января 2023г.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</si>
  <si>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января 2023 года   
</t>
  </si>
  <si>
    <t>Исполнено на 1 января 2023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</si>
  <si>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2023 года     
</t>
  </si>
  <si>
    <t>св. 7 раз</t>
  </si>
  <si>
    <t>св. 2,1 раза</t>
  </si>
  <si>
    <t>Другие вопросы в области национальной экономики</t>
  </si>
  <si>
    <t xml:space="preserve">             св. 5,7 раза</t>
  </si>
  <si>
    <t>св. 2,0 раз</t>
  </si>
  <si>
    <t>св. 3,9 раза</t>
  </si>
  <si>
    <t xml:space="preserve">                   св. 7,0 раз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</si>
</sst>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#,##0.0_ ;\-#,##0.0\ "/>
    <numFmt numFmtId="167" formatCode="0.0"/>
  </numFmts>
  <fonts count="13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name val="Arial"/>
      <family val="2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3">
      <alignment horizontal="left" wrapText="1"/>
    </xf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37" fontId="5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right" vertical="center" wrapText="1"/>
    </xf>
    <xf numFmtId="37" fontId="6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49" fontId="7" fillId="0" borderId="4" xfId="0" applyNumberFormat="1" applyFont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Fill="1"/>
    <xf numFmtId="0" fontId="5" fillId="0" borderId="1" xfId="0" applyFont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/>
    <xf numFmtId="164" fontId="11" fillId="0" borderId="1" xfId="0" applyNumberFormat="1" applyFont="1" applyFill="1" applyBorder="1" applyAlignment="1">
      <alignment horizontal="right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6" fontId="5" fillId="0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Fill="1" applyBorder="1" applyAlignment="1">
      <alignment vertical="center" wrapText="1"/>
    </xf>
    <xf numFmtId="164" fontId="4" fillId="0" borderId="0" xfId="0" applyNumberFormat="1" applyFont="1" applyFill="1"/>
    <xf numFmtId="164" fontId="6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7" fontId="4" fillId="0" borderId="0" xfId="0" applyNumberFormat="1" applyFont="1"/>
    <xf numFmtId="164" fontId="6" fillId="0" borderId="1" xfId="0" applyNumberFormat="1" applyFont="1" applyFill="1" applyBorder="1" applyAlignment="1">
      <alignment vertical="center" wrapText="1"/>
    </xf>
    <xf numFmtId="166" fontId="6" fillId="0" borderId="1" xfId="0" applyNumberFormat="1" applyFont="1" applyFill="1" applyBorder="1" applyAlignment="1">
      <alignment horizontal="right"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center" vertical="top" wrapText="1"/>
    </xf>
    <xf numFmtId="167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7" fillId="0" borderId="1" xfId="1" applyNumberFormat="1" applyFont="1" applyBorder="1" applyAlignment="1" applyProtection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165" fontId="8" fillId="0" borderId="1" xfId="2" applyNumberFormat="1" applyFont="1" applyFill="1" applyBorder="1" applyAlignment="1" applyProtection="1">
      <alignment vertical="top" wrapText="1"/>
      <protection hidden="1"/>
    </xf>
    <xf numFmtId="165" fontId="8" fillId="0" borderId="5" xfId="2" applyNumberFormat="1" applyFont="1" applyFill="1" applyBorder="1" applyAlignment="1" applyProtection="1">
      <alignment vertical="top" wrapText="1"/>
      <protection hidden="1"/>
    </xf>
  </cellXfs>
  <cellStyles count="8">
    <cellStyle name="xl71" xfId="1"/>
    <cellStyle name="Обычный" xfId="0" builtinId="0"/>
    <cellStyle name="Обычный 2" xfId="2"/>
    <cellStyle name="Обычный 2 2" xfId="4"/>
    <cellStyle name="Обычный 2 3" xfId="5"/>
    <cellStyle name="Обычный 2 4" xfId="6"/>
    <cellStyle name="Обычный 2 5" xfId="7"/>
    <cellStyle name="Обычный 2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A24" sqref="A24"/>
    </sheetView>
  </sheetViews>
  <sheetFormatPr defaultRowHeight="15"/>
  <cols>
    <col min="1" max="1" width="39.28515625" style="1" customWidth="1"/>
    <col min="2" max="2" width="23.28515625" style="1" customWidth="1"/>
    <col min="3" max="3" width="12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8" ht="58.5" customHeight="1">
      <c r="A1" s="49" t="s">
        <v>83</v>
      </c>
      <c r="B1" s="48"/>
      <c r="C1" s="48"/>
      <c r="D1" s="48"/>
      <c r="E1" s="48"/>
      <c r="F1" s="48"/>
      <c r="G1" s="48"/>
    </row>
    <row r="2" spans="1:8">
      <c r="G2" s="2" t="s">
        <v>38</v>
      </c>
    </row>
    <row r="3" spans="1:8" ht="69" customHeight="1">
      <c r="A3" s="3" t="s">
        <v>0</v>
      </c>
      <c r="B3" s="3" t="s">
        <v>1</v>
      </c>
      <c r="C3" s="4" t="s">
        <v>84</v>
      </c>
      <c r="D3" s="4" t="s">
        <v>85</v>
      </c>
      <c r="E3" s="4" t="s">
        <v>86</v>
      </c>
      <c r="F3" s="3" t="s">
        <v>75</v>
      </c>
      <c r="G3" s="3" t="s">
        <v>76</v>
      </c>
    </row>
    <row r="4" spans="1:8" ht="15.75" customHeight="1">
      <c r="A4" s="50" t="s">
        <v>2</v>
      </c>
      <c r="B4" s="5"/>
      <c r="C4" s="6">
        <f>C6+C17</f>
        <v>3440.3999999999996</v>
      </c>
      <c r="D4" s="42">
        <f t="shared" ref="D4:E4" si="0">D6+D17</f>
        <v>7559.5999999999995</v>
      </c>
      <c r="E4" s="42">
        <f t="shared" si="0"/>
        <v>7034.1999999999989</v>
      </c>
      <c r="F4" s="43">
        <f>E4/D4*100</f>
        <v>93.049896819937544</v>
      </c>
      <c r="G4" s="42" t="s">
        <v>94</v>
      </c>
      <c r="H4" s="39"/>
    </row>
    <row r="5" spans="1:8" ht="15" customHeight="1">
      <c r="A5" s="51" t="s">
        <v>3</v>
      </c>
      <c r="B5" s="7"/>
      <c r="C5" s="8"/>
      <c r="D5" s="44"/>
      <c r="E5" s="44"/>
      <c r="F5" s="43"/>
      <c r="G5" s="44"/>
      <c r="H5" s="39"/>
    </row>
    <row r="6" spans="1:8" ht="14.25" customHeight="1">
      <c r="A6" s="52" t="s">
        <v>41</v>
      </c>
      <c r="B6" s="9">
        <v>1E+16</v>
      </c>
      <c r="C6" s="8">
        <f>C7+C9+C10+C11+C14+C15+C16</f>
        <v>2106.6999999999998</v>
      </c>
      <c r="D6" s="44">
        <v>2365</v>
      </c>
      <c r="E6" s="44">
        <v>1878.9</v>
      </c>
      <c r="F6" s="45">
        <f t="shared" ref="F6:F24" si="1">E6/D6*100</f>
        <v>79.446088794926013</v>
      </c>
      <c r="G6" s="44">
        <f t="shared" ref="G6:G36" si="2">E6/C6*100</f>
        <v>89.186879954431106</v>
      </c>
      <c r="H6" s="39"/>
    </row>
    <row r="7" spans="1:8" ht="16.5" customHeight="1">
      <c r="A7" s="52" t="s">
        <v>42</v>
      </c>
      <c r="B7" s="9">
        <v>1.01E+16</v>
      </c>
      <c r="C7" s="8">
        <v>203.6</v>
      </c>
      <c r="D7" s="44">
        <v>261.5</v>
      </c>
      <c r="E7" s="44">
        <v>245.2</v>
      </c>
      <c r="F7" s="45">
        <f t="shared" si="1"/>
        <v>93.766730401529628</v>
      </c>
      <c r="G7" s="44">
        <f t="shared" si="2"/>
        <v>120.43222003929273</v>
      </c>
      <c r="H7" s="39"/>
    </row>
    <row r="8" spans="1:8" ht="15.75" customHeight="1">
      <c r="A8" s="52" t="s">
        <v>43</v>
      </c>
      <c r="B8" s="10" t="s">
        <v>44</v>
      </c>
      <c r="C8" s="8">
        <v>203.6</v>
      </c>
      <c r="D8" s="44">
        <v>261.5</v>
      </c>
      <c r="E8" s="44">
        <v>245.1</v>
      </c>
      <c r="F8" s="45">
        <f t="shared" si="1"/>
        <v>93.728489483747609</v>
      </c>
      <c r="G8" s="44">
        <f t="shared" si="2"/>
        <v>120.38310412573674</v>
      </c>
      <c r="H8" s="39"/>
    </row>
    <row r="9" spans="1:8" ht="38.25">
      <c r="A9" s="52" t="s">
        <v>77</v>
      </c>
      <c r="B9" s="10" t="s">
        <v>78</v>
      </c>
      <c r="C9" s="8">
        <v>0</v>
      </c>
      <c r="D9" s="44">
        <v>597.5</v>
      </c>
      <c r="E9" s="44">
        <v>695.4</v>
      </c>
      <c r="F9" s="45">
        <f t="shared" si="1"/>
        <v>116.38493723849372</v>
      </c>
      <c r="G9" s="44">
        <v>0</v>
      </c>
      <c r="H9" s="39"/>
    </row>
    <row r="10" spans="1:8" ht="15" customHeight="1">
      <c r="A10" s="52" t="s">
        <v>45</v>
      </c>
      <c r="B10" s="10" t="s">
        <v>71</v>
      </c>
      <c r="C10" s="8">
        <v>45.1</v>
      </c>
      <c r="D10" s="44">
        <v>123.3</v>
      </c>
      <c r="E10" s="44">
        <v>45.6</v>
      </c>
      <c r="F10" s="45">
        <f t="shared" si="1"/>
        <v>36.982968369829685</v>
      </c>
      <c r="G10" s="44">
        <f t="shared" si="2"/>
        <v>101.10864745011085</v>
      </c>
      <c r="H10" s="39"/>
    </row>
    <row r="11" spans="1:8">
      <c r="A11" s="52" t="s">
        <v>46</v>
      </c>
      <c r="B11" s="9">
        <v>1.06E+16</v>
      </c>
      <c r="C11" s="8">
        <v>1857.9</v>
      </c>
      <c r="D11" s="44">
        <v>1338.8</v>
      </c>
      <c r="E11" s="44">
        <v>828.7</v>
      </c>
      <c r="F11" s="45">
        <f t="shared" si="1"/>
        <v>61.898715267403645</v>
      </c>
      <c r="G11" s="44">
        <f t="shared" si="2"/>
        <v>44.60412293449594</v>
      </c>
      <c r="H11" s="39"/>
    </row>
    <row r="12" spans="1:8">
      <c r="A12" s="52" t="s">
        <v>47</v>
      </c>
      <c r="B12" s="10" t="s">
        <v>48</v>
      </c>
      <c r="C12" s="8">
        <v>246.7</v>
      </c>
      <c r="D12" s="44">
        <v>338.4</v>
      </c>
      <c r="E12" s="44">
        <v>199.5</v>
      </c>
      <c r="F12" s="45">
        <f t="shared" si="1"/>
        <v>58.953900709219866</v>
      </c>
      <c r="G12" s="44">
        <f t="shared" si="2"/>
        <v>80.867450344548047</v>
      </c>
      <c r="H12" s="39"/>
    </row>
    <row r="13" spans="1:8" ht="15.75" customHeight="1">
      <c r="A13" s="52" t="s">
        <v>49</v>
      </c>
      <c r="B13" s="10" t="s">
        <v>50</v>
      </c>
      <c r="C13" s="8">
        <v>1611.2</v>
      </c>
      <c r="D13" s="44">
        <v>1000.3</v>
      </c>
      <c r="E13" s="44">
        <v>629.20000000000005</v>
      </c>
      <c r="F13" s="45">
        <f t="shared" si="1"/>
        <v>62.90112966110167</v>
      </c>
      <c r="G13" s="44">
        <f t="shared" si="2"/>
        <v>39.051638530287988</v>
      </c>
      <c r="H13" s="39"/>
    </row>
    <row r="14" spans="1:8" ht="16.5" customHeight="1">
      <c r="A14" s="52" t="s">
        <v>51</v>
      </c>
      <c r="B14" s="9">
        <v>1.08E+16</v>
      </c>
      <c r="C14" s="8">
        <v>0.1</v>
      </c>
      <c r="D14" s="44">
        <v>0.1</v>
      </c>
      <c r="E14" s="44">
        <v>0.2</v>
      </c>
      <c r="F14" s="45" t="s">
        <v>94</v>
      </c>
      <c r="G14" s="45" t="s">
        <v>94</v>
      </c>
      <c r="H14" s="39"/>
    </row>
    <row r="15" spans="1:8" ht="14.25" customHeight="1">
      <c r="A15" s="52" t="s">
        <v>52</v>
      </c>
      <c r="B15" s="9">
        <v>1.16E+16</v>
      </c>
      <c r="C15" s="8">
        <v>0</v>
      </c>
      <c r="D15" s="44">
        <v>1</v>
      </c>
      <c r="E15" s="44">
        <v>1</v>
      </c>
      <c r="F15" s="45">
        <f t="shared" si="1"/>
        <v>100</v>
      </c>
      <c r="G15" s="44">
        <v>0</v>
      </c>
      <c r="H15" s="39"/>
    </row>
    <row r="16" spans="1:8" ht="15.75" customHeight="1">
      <c r="A16" s="52" t="s">
        <v>81</v>
      </c>
      <c r="B16" s="9">
        <v>1.17150000000001E+16</v>
      </c>
      <c r="C16" s="8">
        <v>0</v>
      </c>
      <c r="D16" s="44">
        <v>42.8</v>
      </c>
      <c r="E16" s="44">
        <v>62.8</v>
      </c>
      <c r="F16" s="45">
        <f t="shared" si="1"/>
        <v>146.72897196261684</v>
      </c>
      <c r="G16" s="44">
        <v>0</v>
      </c>
      <c r="H16" s="39"/>
    </row>
    <row r="17" spans="1:8" ht="43.5" customHeight="1">
      <c r="A17" s="53" t="s">
        <v>53</v>
      </c>
      <c r="B17" s="11" t="s">
        <v>54</v>
      </c>
      <c r="C17" s="8">
        <f>C18+C21+C23</f>
        <v>1333.7</v>
      </c>
      <c r="D17" s="46">
        <v>5194.5999999999995</v>
      </c>
      <c r="E17" s="46">
        <v>5155.2999999999993</v>
      </c>
      <c r="F17" s="45">
        <f t="shared" si="1"/>
        <v>99.243445116082086</v>
      </c>
      <c r="G17" s="44" t="s">
        <v>95</v>
      </c>
      <c r="H17" s="39"/>
    </row>
    <row r="18" spans="1:8" ht="42" customHeight="1">
      <c r="A18" s="52" t="s">
        <v>55</v>
      </c>
      <c r="B18" s="10" t="s">
        <v>56</v>
      </c>
      <c r="C18" s="8">
        <v>443.8</v>
      </c>
      <c r="D18" s="44">
        <v>49.1</v>
      </c>
      <c r="E18" s="44">
        <v>49.1</v>
      </c>
      <c r="F18" s="45">
        <f t="shared" si="1"/>
        <v>100</v>
      </c>
      <c r="G18" s="44">
        <f t="shared" si="2"/>
        <v>11.063542136097341</v>
      </c>
      <c r="H18" s="39"/>
    </row>
    <row r="19" spans="1:8" ht="41.25" customHeight="1">
      <c r="A19" s="52" t="s">
        <v>57</v>
      </c>
      <c r="B19" s="10" t="s">
        <v>74</v>
      </c>
      <c r="C19" s="8">
        <v>443.8</v>
      </c>
      <c r="D19" s="44">
        <v>604.9</v>
      </c>
      <c r="E19" s="44">
        <v>604.9</v>
      </c>
      <c r="F19" s="45">
        <f t="shared" si="1"/>
        <v>100</v>
      </c>
      <c r="G19" s="44">
        <f t="shared" si="2"/>
        <v>136.30013519603423</v>
      </c>
      <c r="H19" s="39"/>
    </row>
    <row r="20" spans="1:8" ht="57.75" customHeight="1">
      <c r="A20" s="52" t="s">
        <v>79</v>
      </c>
      <c r="B20" s="10" t="s">
        <v>80</v>
      </c>
      <c r="C20" s="8">
        <v>0</v>
      </c>
      <c r="D20" s="44">
        <v>4199</v>
      </c>
      <c r="E20" s="44">
        <v>4199</v>
      </c>
      <c r="F20" s="45">
        <f t="shared" si="1"/>
        <v>100</v>
      </c>
      <c r="G20" s="44">
        <v>0</v>
      </c>
      <c r="H20" s="39"/>
    </row>
    <row r="21" spans="1:8" ht="42" customHeight="1">
      <c r="A21" s="52" t="s">
        <v>58</v>
      </c>
      <c r="B21" s="10" t="s">
        <v>59</v>
      </c>
      <c r="C21" s="8">
        <v>93.7</v>
      </c>
      <c r="D21" s="44">
        <v>105.4</v>
      </c>
      <c r="E21" s="44">
        <v>105.4</v>
      </c>
      <c r="F21" s="45">
        <f t="shared" si="1"/>
        <v>100</v>
      </c>
      <c r="G21" s="44">
        <f t="shared" si="2"/>
        <v>112.48665955176094</v>
      </c>
      <c r="H21" s="39"/>
    </row>
    <row r="22" spans="1:8" ht="53.25" customHeight="1">
      <c r="A22" s="52" t="s">
        <v>60</v>
      </c>
      <c r="B22" s="10" t="s">
        <v>61</v>
      </c>
      <c r="C22" s="8">
        <v>93.7</v>
      </c>
      <c r="D22" s="44">
        <v>105.4</v>
      </c>
      <c r="E22" s="44">
        <v>105.4</v>
      </c>
      <c r="F22" s="45">
        <f t="shared" si="1"/>
        <v>100</v>
      </c>
      <c r="G22" s="44">
        <f t="shared" si="2"/>
        <v>112.48665955176094</v>
      </c>
      <c r="H22" s="39"/>
    </row>
    <row r="23" spans="1:8" ht="18.75" customHeight="1">
      <c r="A23" s="52" t="s">
        <v>62</v>
      </c>
      <c r="B23" s="10" t="s">
        <v>63</v>
      </c>
      <c r="C23" s="8">
        <v>796.2</v>
      </c>
      <c r="D23" s="44">
        <v>236.2</v>
      </c>
      <c r="E23" s="44">
        <v>196.9</v>
      </c>
      <c r="F23" s="45">
        <f t="shared" si="1"/>
        <v>83.361558001693496</v>
      </c>
      <c r="G23" s="44">
        <f t="shared" si="2"/>
        <v>24.72996734488822</v>
      </c>
      <c r="H23" s="39"/>
    </row>
    <row r="24" spans="1:8" ht="30" customHeight="1">
      <c r="A24" s="52" t="s">
        <v>64</v>
      </c>
      <c r="B24" s="10" t="s">
        <v>65</v>
      </c>
      <c r="C24" s="8">
        <v>796.2</v>
      </c>
      <c r="D24" s="44">
        <v>236.2</v>
      </c>
      <c r="E24" s="44">
        <v>196.9</v>
      </c>
      <c r="F24" s="45">
        <f t="shared" si="1"/>
        <v>83.361558001693496</v>
      </c>
      <c r="G24" s="44">
        <f t="shared" si="2"/>
        <v>24.72996734488822</v>
      </c>
      <c r="H24" s="39"/>
    </row>
    <row r="25" spans="1:8">
      <c r="A25" s="54" t="s">
        <v>4</v>
      </c>
      <c r="B25" s="12"/>
      <c r="C25" s="25">
        <f>C27+C30+C32+C35+C37</f>
        <v>3598.8999999999996</v>
      </c>
      <c r="D25" s="25">
        <f>D27+D30+D32+D35+D37</f>
        <v>7643.1999999999989</v>
      </c>
      <c r="E25" s="25">
        <f>E27+E30+E32+E35+E37</f>
        <v>7026.9000000000005</v>
      </c>
      <c r="F25" s="31">
        <f t="shared" ref="F25:F38" si="3">E25/D25*100</f>
        <v>91.936623403809946</v>
      </c>
      <c r="G25" s="6">
        <f t="shared" si="2"/>
        <v>195.25132679429828</v>
      </c>
      <c r="H25" s="27"/>
    </row>
    <row r="26" spans="1:8">
      <c r="A26" s="51" t="s">
        <v>3</v>
      </c>
      <c r="B26" s="13"/>
      <c r="C26" s="6"/>
      <c r="D26" s="6"/>
      <c r="E26" s="6"/>
      <c r="F26" s="31"/>
      <c r="G26" s="8"/>
      <c r="H26" s="27"/>
    </row>
    <row r="27" spans="1:8">
      <c r="A27" s="51" t="s">
        <v>5</v>
      </c>
      <c r="B27" s="14" t="s">
        <v>6</v>
      </c>
      <c r="C27" s="8">
        <f>C28+C29</f>
        <v>2013.6999999999998</v>
      </c>
      <c r="D27" s="8">
        <f t="shared" ref="D27:E27" si="4">D28+D29</f>
        <v>2126</v>
      </c>
      <c r="E27" s="8">
        <f t="shared" si="4"/>
        <v>1781.6000000000001</v>
      </c>
      <c r="F27" s="32">
        <f t="shared" si="3"/>
        <v>83.800564440263415</v>
      </c>
      <c r="G27" s="8">
        <f t="shared" si="2"/>
        <v>88.473953419079322</v>
      </c>
      <c r="H27" s="27"/>
    </row>
    <row r="28" spans="1:8" ht="43.5" customHeight="1">
      <c r="A28" s="51" t="s">
        <v>7</v>
      </c>
      <c r="B28" s="15" t="s">
        <v>8</v>
      </c>
      <c r="C28" s="8">
        <v>1975.6</v>
      </c>
      <c r="D28" s="33">
        <v>2121.6999999999998</v>
      </c>
      <c r="E28" s="8">
        <v>1777.4</v>
      </c>
      <c r="F28" s="32">
        <f t="shared" si="3"/>
        <v>83.772446622991012</v>
      </c>
      <c r="G28" s="8">
        <f t="shared" si="2"/>
        <v>89.967604778295211</v>
      </c>
      <c r="H28" s="27"/>
    </row>
    <row r="29" spans="1:8" ht="17.25" customHeight="1">
      <c r="A29" s="51" t="s">
        <v>9</v>
      </c>
      <c r="B29" s="14" t="s">
        <v>10</v>
      </c>
      <c r="C29" s="8">
        <v>38.1</v>
      </c>
      <c r="D29" s="8">
        <v>4.3</v>
      </c>
      <c r="E29" s="8">
        <v>4.2</v>
      </c>
      <c r="F29" s="32">
        <f t="shared" si="3"/>
        <v>97.674418604651166</v>
      </c>
      <c r="G29" s="8">
        <f t="shared" si="2"/>
        <v>11.023622047244094</v>
      </c>
      <c r="H29" s="27"/>
    </row>
    <row r="30" spans="1:8">
      <c r="A30" s="51" t="s">
        <v>11</v>
      </c>
      <c r="B30" s="14" t="s">
        <v>12</v>
      </c>
      <c r="C30" s="8">
        <v>93.7</v>
      </c>
      <c r="D30" s="8">
        <f t="shared" ref="D30:E30" si="5">D31</f>
        <v>105.4</v>
      </c>
      <c r="E30" s="8">
        <f t="shared" si="5"/>
        <v>105.4</v>
      </c>
      <c r="F30" s="32">
        <f t="shared" si="3"/>
        <v>100</v>
      </c>
      <c r="G30" s="8">
        <f t="shared" si="2"/>
        <v>112.48665955176094</v>
      </c>
      <c r="H30" s="27"/>
    </row>
    <row r="31" spans="1:8" ht="20.25" customHeight="1">
      <c r="A31" s="51" t="s">
        <v>13</v>
      </c>
      <c r="B31" s="14" t="s">
        <v>14</v>
      </c>
      <c r="C31" s="8">
        <v>93.7</v>
      </c>
      <c r="D31" s="8">
        <v>105.4</v>
      </c>
      <c r="E31" s="8">
        <v>105.4</v>
      </c>
      <c r="F31" s="32">
        <f t="shared" si="3"/>
        <v>100</v>
      </c>
      <c r="G31" s="8">
        <f t="shared" si="2"/>
        <v>112.48665955176094</v>
      </c>
      <c r="H31" s="27"/>
    </row>
    <row r="32" spans="1:8">
      <c r="A32" s="51" t="s">
        <v>15</v>
      </c>
      <c r="B32" s="14" t="s">
        <v>16</v>
      </c>
      <c r="C32" s="8">
        <f>C33+C34</f>
        <v>556.79999999999995</v>
      </c>
      <c r="D32" s="8">
        <f t="shared" ref="D32:E32" si="6">D33+D34</f>
        <v>3276.5</v>
      </c>
      <c r="E32" s="8">
        <f t="shared" si="6"/>
        <v>3206</v>
      </c>
      <c r="F32" s="32">
        <f t="shared" si="3"/>
        <v>97.848313749427746</v>
      </c>
      <c r="G32" s="8" t="s">
        <v>82</v>
      </c>
      <c r="H32" s="27"/>
    </row>
    <row r="33" spans="1:8">
      <c r="A33" s="51" t="s">
        <v>17</v>
      </c>
      <c r="B33" s="14" t="s">
        <v>18</v>
      </c>
      <c r="C33" s="8">
        <v>460.8</v>
      </c>
      <c r="D33" s="8">
        <v>3276.5</v>
      </c>
      <c r="E33" s="8">
        <v>3206</v>
      </c>
      <c r="F33" s="32">
        <f t="shared" si="3"/>
        <v>97.848313749427746</v>
      </c>
      <c r="G33" s="8" t="s">
        <v>90</v>
      </c>
      <c r="H33" s="27"/>
    </row>
    <row r="34" spans="1:8" ht="25.5">
      <c r="A34" s="55" t="s">
        <v>92</v>
      </c>
      <c r="B34" s="14" t="s">
        <v>40</v>
      </c>
      <c r="C34" s="8">
        <v>96</v>
      </c>
      <c r="D34" s="8">
        <v>0</v>
      </c>
      <c r="E34" s="8">
        <v>0</v>
      </c>
      <c r="F34" s="32">
        <v>0</v>
      </c>
      <c r="G34" s="8">
        <f t="shared" si="2"/>
        <v>0</v>
      </c>
      <c r="H34" s="27"/>
    </row>
    <row r="35" spans="1:8">
      <c r="A35" s="51" t="s">
        <v>19</v>
      </c>
      <c r="B35" s="14" t="s">
        <v>20</v>
      </c>
      <c r="C35" s="8">
        <f t="shared" ref="C35:E35" si="7">C36</f>
        <v>98.4</v>
      </c>
      <c r="D35" s="8">
        <f t="shared" si="7"/>
        <v>194.9</v>
      </c>
      <c r="E35" s="8">
        <f t="shared" si="7"/>
        <v>169.1</v>
      </c>
      <c r="F35" s="32">
        <f t="shared" si="3"/>
        <v>86.762442278091328</v>
      </c>
      <c r="G35" s="8">
        <f t="shared" si="2"/>
        <v>171.84959349593493</v>
      </c>
      <c r="H35" s="27"/>
    </row>
    <row r="36" spans="1:8">
      <c r="A36" s="51" t="s">
        <v>21</v>
      </c>
      <c r="B36" s="14" t="s">
        <v>22</v>
      </c>
      <c r="C36" s="8">
        <v>98.4</v>
      </c>
      <c r="D36" s="8">
        <v>194.9</v>
      </c>
      <c r="E36" s="8">
        <v>169.1</v>
      </c>
      <c r="F36" s="32">
        <f t="shared" si="3"/>
        <v>86.762442278091328</v>
      </c>
      <c r="G36" s="8">
        <f t="shared" si="2"/>
        <v>171.84959349593493</v>
      </c>
      <c r="H36" s="27"/>
    </row>
    <row r="37" spans="1:8">
      <c r="A37" s="51" t="s">
        <v>72</v>
      </c>
      <c r="B37" s="14" t="s">
        <v>23</v>
      </c>
      <c r="C37" s="8">
        <f>C38</f>
        <v>836.3</v>
      </c>
      <c r="D37" s="8">
        <f t="shared" ref="D37:E37" si="8">D38</f>
        <v>1940.4</v>
      </c>
      <c r="E37" s="8">
        <f t="shared" si="8"/>
        <v>1764.8</v>
      </c>
      <c r="F37" s="32">
        <f t="shared" si="3"/>
        <v>90.950319521748085</v>
      </c>
      <c r="G37" s="8" t="s">
        <v>91</v>
      </c>
      <c r="H37" s="27"/>
    </row>
    <row r="38" spans="1:8">
      <c r="A38" s="51" t="s">
        <v>24</v>
      </c>
      <c r="B38" s="14" t="s">
        <v>25</v>
      </c>
      <c r="C38" s="8">
        <v>836.3</v>
      </c>
      <c r="D38" s="8">
        <v>1940.4</v>
      </c>
      <c r="E38" s="8">
        <v>1764.8</v>
      </c>
      <c r="F38" s="32">
        <f t="shared" si="3"/>
        <v>90.950319521748085</v>
      </c>
      <c r="G38" s="8" t="s">
        <v>91</v>
      </c>
      <c r="H38" s="27"/>
    </row>
    <row r="39" spans="1:8" ht="25.5">
      <c r="A39" s="56" t="s">
        <v>26</v>
      </c>
      <c r="B39" s="16"/>
      <c r="C39" s="26">
        <f>C4-C25</f>
        <v>-158.5</v>
      </c>
      <c r="D39" s="41">
        <f>D4-D25</f>
        <v>-83.599999999999454</v>
      </c>
      <c r="E39" s="41">
        <f>E4-E25</f>
        <v>7.2999999999983629</v>
      </c>
      <c r="F39" s="40"/>
      <c r="G39" s="40"/>
    </row>
    <row r="40" spans="1:8">
      <c r="A40" s="50" t="s">
        <v>27</v>
      </c>
      <c r="B40" s="18"/>
      <c r="C40" s="6">
        <f t="shared" ref="C40" si="9">C42</f>
        <v>158.5</v>
      </c>
      <c r="D40" s="34">
        <f t="shared" ref="D40:E40" si="10">D42</f>
        <v>83.599999999999454</v>
      </c>
      <c r="E40" s="34">
        <f t="shared" si="10"/>
        <v>-7.3000000000001819</v>
      </c>
      <c r="F40" s="35"/>
      <c r="G40" s="35"/>
    </row>
    <row r="41" spans="1:8">
      <c r="A41" s="51" t="s">
        <v>3</v>
      </c>
      <c r="B41" s="14"/>
      <c r="C41" s="17"/>
      <c r="D41" s="26"/>
      <c r="E41" s="26"/>
      <c r="F41" s="17"/>
      <c r="G41" s="17"/>
    </row>
    <row r="42" spans="1:8" ht="25.5">
      <c r="A42" s="51" t="s">
        <v>28</v>
      </c>
      <c r="B42" s="14" t="s">
        <v>29</v>
      </c>
      <c r="C42" s="8">
        <f t="shared" ref="C42" si="11">C43+C44</f>
        <v>158.5</v>
      </c>
      <c r="D42" s="26">
        <f t="shared" ref="D42:E42" si="12">D43+D44</f>
        <v>83.599999999999454</v>
      </c>
      <c r="E42" s="26">
        <f t="shared" si="12"/>
        <v>-7.3000000000001819</v>
      </c>
      <c r="F42" s="17"/>
      <c r="G42" s="17"/>
    </row>
    <row r="43" spans="1:8" ht="25.5">
      <c r="A43" s="51" t="s">
        <v>30</v>
      </c>
      <c r="B43" s="14" t="s">
        <v>31</v>
      </c>
      <c r="C43" s="28">
        <v>-3497.8</v>
      </c>
      <c r="D43" s="26">
        <v>-7559.6</v>
      </c>
      <c r="E43" s="26">
        <v>-7183.1</v>
      </c>
      <c r="F43" s="17"/>
      <c r="G43" s="17"/>
    </row>
    <row r="44" spans="1:8" ht="29.25" customHeight="1">
      <c r="A44" s="51" t="s">
        <v>32</v>
      </c>
      <c r="B44" s="14" t="s">
        <v>33</v>
      </c>
      <c r="C44" s="28">
        <v>3656.3</v>
      </c>
      <c r="D44" s="26">
        <v>7643.2</v>
      </c>
      <c r="E44" s="26">
        <v>7175.8</v>
      </c>
      <c r="F44" s="17"/>
      <c r="G44" s="17"/>
    </row>
    <row r="46" spans="1:8" ht="30" customHeight="1">
      <c r="A46" s="48" t="s">
        <v>39</v>
      </c>
      <c r="B46" s="48"/>
      <c r="C46" s="48"/>
      <c r="D46" s="48"/>
      <c r="E46" s="48"/>
      <c r="F46" s="48"/>
      <c r="G46" s="48"/>
    </row>
  </sheetData>
  <mergeCells count="2">
    <mergeCell ref="A46:G46"/>
    <mergeCell ref="A1:G1"/>
  </mergeCells>
  <pageMargins left="0.70866141732283472" right="0.70866141732283472" top="0.74803149606299213" bottom="0.74803149606299213" header="0.31496062992125984" footer="0.31496062992125984"/>
  <pageSetup paperSize="9" scale="6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A5" sqref="A5:G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49" t="s">
        <v>87</v>
      </c>
      <c r="B2" s="49"/>
      <c r="C2" s="49"/>
      <c r="D2" s="49"/>
      <c r="E2" s="49"/>
      <c r="F2" s="49"/>
      <c r="G2" s="49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4" t="s">
        <v>84</v>
      </c>
      <c r="D4" s="4" t="s">
        <v>85</v>
      </c>
      <c r="E4" s="4" t="s">
        <v>88</v>
      </c>
      <c r="F4" s="3" t="s">
        <v>75</v>
      </c>
      <c r="G4" s="3" t="s">
        <v>76</v>
      </c>
    </row>
    <row r="5" spans="1:7" ht="28.5" customHeight="1">
      <c r="A5" s="19" t="s">
        <v>36</v>
      </c>
      <c r="B5" s="47">
        <v>3</v>
      </c>
      <c r="C5" s="37">
        <v>1293.5999999999999</v>
      </c>
      <c r="D5" s="37">
        <v>1432.9</v>
      </c>
      <c r="E5" s="37">
        <v>1216.5</v>
      </c>
      <c r="F5" s="37">
        <f>E5/D5*100</f>
        <v>84.89775978784283</v>
      </c>
      <c r="G5" s="37">
        <f>E5/C5*100</f>
        <v>94.039888682745826</v>
      </c>
    </row>
    <row r="6" spans="1:7" ht="27" customHeight="1">
      <c r="A6" s="20" t="s">
        <v>37</v>
      </c>
      <c r="B6" s="47">
        <v>1</v>
      </c>
      <c r="C6" s="37">
        <v>456.6</v>
      </c>
      <c r="D6" s="37">
        <v>568.1</v>
      </c>
      <c r="E6" s="37">
        <v>481.1</v>
      </c>
      <c r="F6" s="37">
        <f>E6/D6*100</f>
        <v>84.685794754444643</v>
      </c>
      <c r="G6" s="37">
        <f>E6/C6*100</f>
        <v>105.36574682435391</v>
      </c>
    </row>
    <row r="7" spans="1:7">
      <c r="A7" s="21"/>
    </row>
    <row r="10" spans="1:7">
      <c r="A10" s="48" t="s">
        <v>39</v>
      </c>
      <c r="B10" s="48"/>
      <c r="C10" s="48"/>
      <c r="D10" s="48"/>
      <c r="E10" s="48"/>
      <c r="F10" s="48"/>
      <c r="G10" s="48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tabSelected="1" workbookViewId="0">
      <selection activeCell="A5" sqref="A5:A7"/>
    </sheetView>
  </sheetViews>
  <sheetFormatPr defaultRowHeight="15"/>
  <cols>
    <col min="1" max="1" width="37.7109375" style="1" customWidth="1"/>
    <col min="2" max="2" width="13" style="1" customWidth="1"/>
    <col min="3" max="3" width="17.42578125" style="1" customWidth="1"/>
    <col min="4" max="4" width="13.285156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49" t="s">
        <v>89</v>
      </c>
      <c r="B2" s="48"/>
      <c r="C2" s="48"/>
      <c r="D2" s="48"/>
      <c r="E2" s="48"/>
      <c r="F2" s="48"/>
    </row>
    <row r="3" spans="1:9">
      <c r="F3" s="2"/>
    </row>
    <row r="4" spans="1:9" ht="66.75" customHeight="1">
      <c r="A4" s="22" t="s">
        <v>66</v>
      </c>
      <c r="B4" s="4" t="s">
        <v>84</v>
      </c>
      <c r="C4" s="4" t="s">
        <v>85</v>
      </c>
      <c r="D4" s="4" t="s">
        <v>88</v>
      </c>
      <c r="E4" s="3" t="s">
        <v>75</v>
      </c>
      <c r="F4" s="3" t="s">
        <v>76</v>
      </c>
    </row>
    <row r="5" spans="1:9" ht="81.75" customHeight="1">
      <c r="A5" s="57" t="s">
        <v>73</v>
      </c>
      <c r="B5" s="29">
        <v>37.1</v>
      </c>
      <c r="C5" s="37">
        <v>2</v>
      </c>
      <c r="D5" s="37">
        <v>2</v>
      </c>
      <c r="E5" s="37">
        <f>D5/C5*100</f>
        <v>100</v>
      </c>
      <c r="F5" s="37">
        <f t="shared" ref="F5:F6" si="0">D5/B5*100</f>
        <v>5.3908355795148246</v>
      </c>
    </row>
    <row r="6" spans="1:9" ht="78" customHeight="1">
      <c r="A6" s="58" t="s">
        <v>69</v>
      </c>
      <c r="B6" s="29">
        <v>98.4</v>
      </c>
      <c r="C6" s="37">
        <v>194.9</v>
      </c>
      <c r="D6" s="37">
        <v>169.1</v>
      </c>
      <c r="E6" s="37">
        <f>D6/C6*100</f>
        <v>86.762442278091328</v>
      </c>
      <c r="F6" s="37">
        <f t="shared" si="0"/>
        <v>171.84959349593493</v>
      </c>
      <c r="G6" s="27"/>
    </row>
    <row r="7" spans="1:9" ht="63" customHeight="1">
      <c r="A7" s="59" t="s">
        <v>70</v>
      </c>
      <c r="B7" s="29">
        <v>460.8</v>
      </c>
      <c r="C7" s="37">
        <v>3276.5</v>
      </c>
      <c r="D7" s="37">
        <v>3206</v>
      </c>
      <c r="E7" s="37">
        <f t="shared" ref="E7:E8" si="1">D7/C7*100</f>
        <v>97.848313749427746</v>
      </c>
      <c r="F7" s="37" t="s">
        <v>96</v>
      </c>
      <c r="G7" s="36"/>
      <c r="H7" s="23"/>
      <c r="I7" s="23"/>
    </row>
    <row r="8" spans="1:9">
      <c r="A8" s="24" t="s">
        <v>67</v>
      </c>
      <c r="B8" s="30">
        <v>596.30000000000007</v>
      </c>
      <c r="C8" s="38">
        <f t="shared" ref="C8:D8" si="2">C6+C7+C5</f>
        <v>3473.4</v>
      </c>
      <c r="D8" s="38">
        <f t="shared" si="2"/>
        <v>3377.1</v>
      </c>
      <c r="E8" s="38">
        <f t="shared" si="1"/>
        <v>97.227500431853514</v>
      </c>
      <c r="F8" s="37" t="s">
        <v>93</v>
      </c>
      <c r="G8" s="36"/>
    </row>
    <row r="12" spans="1:9">
      <c r="A12" s="48" t="s">
        <v>68</v>
      </c>
      <c r="B12" s="48"/>
      <c r="C12" s="48"/>
      <c r="D12" s="48"/>
      <c r="E12" s="48"/>
      <c r="F12" s="48"/>
    </row>
  </sheetData>
  <mergeCells count="2">
    <mergeCell ref="A2:F2"/>
    <mergeCell ref="A12:F12"/>
  </mergeCells>
  <pageMargins left="0.7" right="0.7" top="0.75" bottom="0.75" header="0.3" footer="0.3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2023-01-27T09:18:36Z</cp:lastPrinted>
  <dcterms:created xsi:type="dcterms:W3CDTF">2017-04-17T10:25:39Z</dcterms:created>
  <dcterms:modified xsi:type="dcterms:W3CDTF">2023-01-27T09:18:40Z</dcterms:modified>
</cp:coreProperties>
</file>