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95" yWindow="-255" windowWidth="14610" windowHeight="12555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1'!$D$9</definedName>
  </definedNames>
  <calcPr calcId="125725"/>
</workbook>
</file>

<file path=xl/calcChain.xml><?xml version="1.0" encoding="utf-8"?>
<calcChain xmlns="http://schemas.openxmlformats.org/spreadsheetml/2006/main">
  <c r="E17" i="1"/>
  <c r="F14"/>
  <c r="F15"/>
  <c r="F16"/>
  <c r="F18"/>
  <c r="F19"/>
  <c r="F20"/>
  <c r="F21"/>
  <c r="F22"/>
  <c r="F23"/>
  <c r="F24"/>
  <c r="G14"/>
  <c r="G18"/>
  <c r="G19"/>
  <c r="G21"/>
  <c r="G22"/>
  <c r="G23"/>
  <c r="G24"/>
  <c r="E5" i="3"/>
  <c r="F5"/>
  <c r="G28" i="1"/>
  <c r="G30"/>
  <c r="G31"/>
  <c r="G32"/>
  <c r="G35"/>
  <c r="F27"/>
  <c r="F28"/>
  <c r="F29"/>
  <c r="F30"/>
  <c r="F31"/>
  <c r="F32"/>
  <c r="F33"/>
  <c r="F34"/>
  <c r="F36"/>
  <c r="F37"/>
  <c r="F38"/>
  <c r="F39"/>
  <c r="C6"/>
  <c r="C4"/>
  <c r="D6"/>
  <c r="E6"/>
  <c r="F17"/>
  <c r="D17"/>
  <c r="D4" s="1"/>
  <c r="C17"/>
  <c r="E4" l="1"/>
  <c r="G7"/>
  <c r="G8"/>
  <c r="G10"/>
  <c r="G11"/>
  <c r="G12"/>
  <c r="G13"/>
  <c r="F7"/>
  <c r="F8"/>
  <c r="F9"/>
  <c r="F10"/>
  <c r="F11"/>
  <c r="F12"/>
  <c r="F13"/>
  <c r="G5" i="2"/>
  <c r="F5"/>
  <c r="D38" i="1" l="1"/>
  <c r="E38"/>
  <c r="D36"/>
  <c r="E36"/>
  <c r="D33"/>
  <c r="E33"/>
  <c r="D31"/>
  <c r="E31"/>
  <c r="D27"/>
  <c r="E27"/>
  <c r="D25" l="1"/>
  <c r="E25"/>
  <c r="G6"/>
  <c r="F6"/>
  <c r="F25" l="1"/>
  <c r="F4"/>
  <c r="C38" l="1"/>
  <c r="C36"/>
  <c r="C33"/>
  <c r="C27"/>
  <c r="G27" s="1"/>
  <c r="C25" l="1"/>
  <c r="E7" i="3"/>
  <c r="C43" i="1"/>
  <c r="C41" s="1"/>
  <c r="B8" i="3"/>
  <c r="C8"/>
  <c r="D8"/>
  <c r="E8" l="1"/>
  <c r="C40" i="1"/>
  <c r="E6" i="3" l="1"/>
  <c r="D40" i="1" l="1"/>
  <c r="F6" i="2" l="1"/>
  <c r="G6"/>
  <c r="D43" i="1" l="1"/>
  <c r="D41" s="1"/>
  <c r="E43"/>
  <c r="E41" s="1"/>
  <c r="E40" l="1"/>
</calcChain>
</file>

<file path=xl/sharedStrings.xml><?xml version="1.0" encoding="utf-8"?>
<sst xmlns="http://schemas.openxmlformats.org/spreadsheetml/2006/main" count="117" uniqueCount="99">
  <si>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</si>
  <si>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</si>
  <si>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</si>
  <si>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</si>
  <si>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</si>
  <si>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</si>
  <si>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</si>
  <si>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</si>
  <si>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</si>
  <si>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</si>
  <si>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</si>
  <si>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</si>
  <si>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</si>
  <si>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</si>
  <si>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</si>
  <si>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</si>
  <si>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</si>
  <si>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</si>
  <si>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</si>
  <si>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</si>
  <si>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</si>
  <si>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</si>
  <si>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</si>
  <si>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</si>
  <si>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</si>
  <si>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</si>
  <si>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</si>
  <si>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</si>
  <si>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</si>
  <si>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</si>
  <si>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</si>
  <si>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</si>
  <si>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</si>
  <si>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</si>
  <si>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</si>
  <si>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</si>
  <si>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</si>
  <si>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</si>
  <si>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</si>
  <si>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</si>
  <si>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00 0412 0000000000 000</t>
  </si>
  <si>
    <t xml:space="preserve">  Другие вопросы в области национальной экономики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</si>
  <si>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</si>
  <si>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</si>
  <si>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</si>
  <si>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</si>
  <si>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Единый сельскохозяйственный налог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</si>
  <si>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</si>
  <si>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</si>
  <si>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</si>
  <si>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</si>
  <si>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</si>
  <si>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</si>
  <si>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</si>
  <si>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</si>
  <si>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</si>
  <si>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</si>
  <si>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</si>
  <si>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</si>
  <si>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</si>
  <si>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</si>
  <si>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</si>
  <si>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</si>
  <si>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</si>
  <si>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</si>
  <si>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</si>
  <si>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</si>
  <si>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</si>
  <si>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</si>
  <si>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</si>
  <si>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</si>
  <si>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</si>
  <si>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</si>
  <si>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Муниципальная программа "Ремонт автомобильных дорог Старобурасского муниципального образования Базарно-Карабулакского муниципального района"</t>
  </si>
  <si>
    <t>10503000010000110</t>
  </si>
  <si>
    <t>Культура и кинематография</t>
  </si>
  <si>
    <t>Муниципальная программа "Обеспечение первичных мер пожарной безопасности  Старобурасского муниципального образования Базарно-Карабулакского муниципального района"</t>
  </si>
  <si>
    <t>20216001100001151</t>
  </si>
  <si>
    <t>% исполнения плана                       2022 года</t>
  </si>
  <si>
    <t>% исполнения 2022 года к 2021 году</t>
  </si>
  <si>
    <t>Налоги на товары (работы, услуги) реализуемые на территории Российской Федерации</t>
  </si>
  <si>
    <t>10000000010000110</t>
  </si>
  <si>
    <t>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</si>
  <si>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20220000000000150</t>
  </si>
  <si>
    <t>Инициативные платежи</t>
  </si>
  <si>
    <t>св. 2,3 раза</t>
  </si>
  <si>
    <t xml:space="preserve">Сведения об исполнении бюджета Старобурасского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октября 2022 года         
</t>
  </si>
  <si>
    <t>Исполнено на 1 октября 2021 г. (тыс.руб)</t>
  </si>
  <si>
    <t>Утвержденные бюджетные назначения на           1 октября 2022 г. (тыс.руб)</t>
  </si>
  <si>
    <t>Исполнено на 1 октября 2022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</si>
  <si>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Старобурасскому муниципальному образованию Базарно-Карабулакского муниципального района
на 1 октября 2022 года   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</si>
  <si>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Старобурасского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2022 года     
</t>
  </si>
  <si>
    <t>св. 5,8 раза</t>
  </si>
  <si>
    <t>св. 7,1 раза</t>
  </si>
  <si>
    <t>св. 2 раз</t>
  </si>
  <si>
    <t>св. 2,7 раза</t>
  </si>
  <si>
    <t>св. 6 раз</t>
  </si>
  <si>
    <t>св. 2,4 раза</t>
  </si>
  <si>
    <t>св. 4,2 раза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</si>
</sst>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000"/>
    <numFmt numFmtId="166" formatCode="#,##0.0_ ;\-#,##0.0\ "/>
    <numFmt numFmtId="167" formatCode="0.0"/>
  </numFmts>
  <fonts count="10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name val="Arial"/>
      <family val="2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3">
      <alignment horizontal="left" wrapText="1"/>
    </xf>
    <xf numFmtId="0" fontId="2" fillId="0" borderId="0"/>
  </cellStyleXfs>
  <cellXfs count="5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37" fontId="5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top" wrapText="1"/>
    </xf>
    <xf numFmtId="37" fontId="6" fillId="0" borderId="1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49" fontId="7" fillId="0" borderId="4" xfId="0" applyNumberFormat="1" applyFont="1" applyBorder="1" applyAlignment="1">
      <alignment horizontal="right" vertical="center" wrapText="1"/>
    </xf>
    <xf numFmtId="0" fontId="5" fillId="0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1" applyNumberFormat="1" applyFont="1" applyBorder="1" applyProtection="1">
      <alignment horizontal="left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165" fontId="8" fillId="0" borderId="1" xfId="2" applyNumberFormat="1" applyFont="1" applyFill="1" applyBorder="1" applyAlignment="1" applyProtection="1">
      <alignment wrapText="1"/>
      <protection hidden="1"/>
    </xf>
    <xf numFmtId="165" fontId="8" fillId="0" borderId="5" xfId="2" applyNumberFormat="1" applyFont="1" applyFill="1" applyBorder="1" applyAlignment="1" applyProtection="1">
      <alignment wrapText="1"/>
      <protection hidden="1"/>
    </xf>
    <xf numFmtId="0" fontId="4" fillId="0" borderId="0" xfId="0" applyFont="1" applyFill="1"/>
    <xf numFmtId="0" fontId="5" fillId="0" borderId="1" xfId="0" applyFont="1" applyBorder="1" applyAlignment="1">
      <alignment vertical="top" wrapText="1"/>
    </xf>
    <xf numFmtId="164" fontId="5" fillId="0" borderId="4" xfId="0" applyNumberFormat="1" applyFont="1" applyFill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right" vertical="center" wrapText="1"/>
    </xf>
    <xf numFmtId="167" fontId="6" fillId="0" borderId="1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vertical="center" wrapText="1"/>
    </xf>
    <xf numFmtId="164" fontId="5" fillId="0" borderId="6" xfId="0" applyNumberFormat="1" applyFont="1" applyFill="1" applyBorder="1" applyAlignment="1">
      <alignment horizontal="right" vertical="center" wrapText="1"/>
    </xf>
    <xf numFmtId="164" fontId="6" fillId="0" borderId="6" xfId="0" applyNumberFormat="1" applyFont="1" applyFill="1" applyBorder="1" applyAlignment="1">
      <alignment horizontal="right" vertical="center" wrapText="1"/>
    </xf>
    <xf numFmtId="164" fontId="4" fillId="0" borderId="0" xfId="0" applyNumberFormat="1" applyFont="1"/>
    <xf numFmtId="164" fontId="8" fillId="0" borderId="1" xfId="0" applyNumberFormat="1" applyFont="1" applyFill="1" applyBorder="1" applyAlignment="1">
      <alignment horizontal="center" vertical="top" wrapText="1"/>
    </xf>
    <xf numFmtId="164" fontId="9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3">
    <cellStyle name="xl71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7"/>
  <sheetViews>
    <sheetView tabSelected="1" topLeftCell="A19" workbookViewId="0">
      <selection activeCell="F20" sqref="F20"/>
    </sheetView>
  </sheetViews>
  <sheetFormatPr defaultRowHeight="15"/>
  <cols>
    <col min="1" max="1" width="32.28515625" style="1" customWidth="1"/>
    <col min="2" max="2" width="23.28515625" style="1" customWidth="1"/>
    <col min="3" max="3" width="12.7109375" style="1" customWidth="1"/>
    <col min="4" max="4" width="17.710937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7" ht="58.5" customHeight="1">
      <c r="A1" s="51" t="s">
        <v>86</v>
      </c>
      <c r="B1" s="50"/>
      <c r="C1" s="50"/>
      <c r="D1" s="50"/>
      <c r="E1" s="50"/>
      <c r="F1" s="50"/>
      <c r="G1" s="50"/>
    </row>
    <row r="2" spans="1:7">
      <c r="G2" s="2" t="s">
        <v>38</v>
      </c>
    </row>
    <row r="3" spans="1:7" ht="69" customHeight="1">
      <c r="A3" s="3" t="s">
        <v>0</v>
      </c>
      <c r="B3" s="3" t="s">
        <v>1</v>
      </c>
      <c r="C3" s="4" t="s">
        <v>87</v>
      </c>
      <c r="D3" s="4" t="s">
        <v>88</v>
      </c>
      <c r="E3" s="4" t="s">
        <v>89</v>
      </c>
      <c r="F3" s="3" t="s">
        <v>78</v>
      </c>
      <c r="G3" s="3" t="s">
        <v>79</v>
      </c>
    </row>
    <row r="4" spans="1:7" ht="15.75" customHeight="1">
      <c r="A4" s="5" t="s">
        <v>2</v>
      </c>
      <c r="B4" s="6"/>
      <c r="C4" s="7">
        <f>C6+C17</f>
        <v>2351.8999999999996</v>
      </c>
      <c r="D4" s="7">
        <f t="shared" ref="D4:E4" si="0">D6+D17</f>
        <v>7209.5</v>
      </c>
      <c r="E4" s="7">
        <f t="shared" si="0"/>
        <v>5724.2999999999993</v>
      </c>
      <c r="F4" s="45">
        <f>E4/D4*100</f>
        <v>79.39940356474095</v>
      </c>
      <c r="G4" s="49" t="s">
        <v>97</v>
      </c>
    </row>
    <row r="5" spans="1:7" ht="15" customHeight="1">
      <c r="A5" s="8" t="s">
        <v>3</v>
      </c>
      <c r="B5" s="9"/>
      <c r="C5" s="10"/>
      <c r="D5" s="11"/>
      <c r="E5" s="11"/>
      <c r="F5" s="45"/>
      <c r="G5" s="7"/>
    </row>
    <row r="6" spans="1:7" ht="14.25" customHeight="1">
      <c r="A6" s="12" t="s">
        <v>42</v>
      </c>
      <c r="B6" s="13">
        <v>1E+16</v>
      </c>
      <c r="C6" s="10">
        <f>C7+C9+C10+C11+C14+C15+C16</f>
        <v>1302.5999999999999</v>
      </c>
      <c r="D6" s="11">
        <f>D7+D9+D10+D11+D14+D15+D16</f>
        <v>2637.4</v>
      </c>
      <c r="E6" s="11">
        <f>E7+E9+E10+E11+E14+E15+E16</f>
        <v>1324.0999999999997</v>
      </c>
      <c r="F6" s="46">
        <f t="shared" ref="F6:F39" si="1">E6/D6*100</f>
        <v>50.204747099416082</v>
      </c>
      <c r="G6" s="11">
        <f t="shared" ref="G6:G35" si="2">E6/C6*100</f>
        <v>101.6505450637187</v>
      </c>
    </row>
    <row r="7" spans="1:7" ht="16.5" customHeight="1">
      <c r="A7" s="12" t="s">
        <v>43</v>
      </c>
      <c r="B7" s="13">
        <v>1.01E+16</v>
      </c>
      <c r="C7" s="14">
        <v>124.8</v>
      </c>
      <c r="D7" s="10">
        <v>261.5</v>
      </c>
      <c r="E7" s="10">
        <v>134.4</v>
      </c>
      <c r="F7" s="46">
        <f t="shared" si="1"/>
        <v>51.395793499043982</v>
      </c>
      <c r="G7" s="11">
        <f t="shared" si="2"/>
        <v>107.69230769230771</v>
      </c>
    </row>
    <row r="8" spans="1:7" ht="15.75" customHeight="1">
      <c r="A8" s="12" t="s">
        <v>44</v>
      </c>
      <c r="B8" s="15" t="s">
        <v>45</v>
      </c>
      <c r="C8" s="14">
        <v>124.8</v>
      </c>
      <c r="D8" s="10">
        <v>261.5</v>
      </c>
      <c r="E8" s="10">
        <v>134.4</v>
      </c>
      <c r="F8" s="46">
        <f t="shared" si="1"/>
        <v>51.395793499043982</v>
      </c>
      <c r="G8" s="11">
        <f t="shared" si="2"/>
        <v>107.69230769230771</v>
      </c>
    </row>
    <row r="9" spans="1:7" ht="38.25">
      <c r="A9" s="12" t="s">
        <v>80</v>
      </c>
      <c r="B9" s="15" t="s">
        <v>81</v>
      </c>
      <c r="C9" s="14">
        <v>0</v>
      </c>
      <c r="D9" s="10">
        <v>597.5</v>
      </c>
      <c r="E9" s="10">
        <v>518.4</v>
      </c>
      <c r="F9" s="46">
        <f t="shared" si="1"/>
        <v>86.761506276150627</v>
      </c>
      <c r="G9" s="11">
        <v>0</v>
      </c>
    </row>
    <row r="10" spans="1:7" ht="15" customHeight="1">
      <c r="A10" s="12" t="s">
        <v>46</v>
      </c>
      <c r="B10" s="15" t="s">
        <v>74</v>
      </c>
      <c r="C10" s="14">
        <v>45.1</v>
      </c>
      <c r="D10" s="10">
        <v>123.3</v>
      </c>
      <c r="E10" s="10">
        <v>45.6</v>
      </c>
      <c r="F10" s="46">
        <f t="shared" si="1"/>
        <v>36.982968369829685</v>
      </c>
      <c r="G10" s="11">
        <f t="shared" si="2"/>
        <v>101.10864745011085</v>
      </c>
    </row>
    <row r="11" spans="1:7">
      <c r="A11" s="12" t="s">
        <v>47</v>
      </c>
      <c r="B11" s="13">
        <v>1.06E+16</v>
      </c>
      <c r="C11" s="14">
        <v>1132.5999999999999</v>
      </c>
      <c r="D11" s="10">
        <v>1611.2</v>
      </c>
      <c r="E11" s="10">
        <v>581.79999999999995</v>
      </c>
      <c r="F11" s="46">
        <f t="shared" si="1"/>
        <v>36.109731876861964</v>
      </c>
      <c r="G11" s="11">
        <f t="shared" si="2"/>
        <v>51.368532579904645</v>
      </c>
    </row>
    <row r="12" spans="1:7">
      <c r="A12" s="12" t="s">
        <v>48</v>
      </c>
      <c r="B12" s="15" t="s">
        <v>49</v>
      </c>
      <c r="C12" s="14">
        <v>98</v>
      </c>
      <c r="D12" s="10">
        <v>160.19999999999999</v>
      </c>
      <c r="E12" s="10">
        <v>119.1</v>
      </c>
      <c r="F12" s="46">
        <f t="shared" si="1"/>
        <v>74.344569288389522</v>
      </c>
      <c r="G12" s="11">
        <f t="shared" si="2"/>
        <v>121.53061224489797</v>
      </c>
    </row>
    <row r="13" spans="1:7" ht="15.75" customHeight="1">
      <c r="A13" s="12" t="s">
        <v>50</v>
      </c>
      <c r="B13" s="15" t="s">
        <v>51</v>
      </c>
      <c r="C13" s="14">
        <v>1034.5999999999999</v>
      </c>
      <c r="D13" s="10">
        <v>1451</v>
      </c>
      <c r="E13" s="10">
        <v>462.7</v>
      </c>
      <c r="F13" s="46">
        <f t="shared" si="1"/>
        <v>31.888352860096486</v>
      </c>
      <c r="G13" s="11">
        <f t="shared" si="2"/>
        <v>44.722598105548037</v>
      </c>
    </row>
    <row r="14" spans="1:7" ht="16.5" customHeight="1">
      <c r="A14" s="12" t="s">
        <v>52</v>
      </c>
      <c r="B14" s="13">
        <v>1.08E+16</v>
      </c>
      <c r="C14" s="14">
        <v>0.1</v>
      </c>
      <c r="D14" s="11">
        <v>0.1</v>
      </c>
      <c r="E14" s="11">
        <v>0.1</v>
      </c>
      <c r="F14" s="46">
        <f t="shared" si="1"/>
        <v>100</v>
      </c>
      <c r="G14" s="11">
        <f t="shared" si="2"/>
        <v>100</v>
      </c>
    </row>
    <row r="15" spans="1:7" ht="14.25" customHeight="1">
      <c r="A15" s="12" t="s">
        <v>53</v>
      </c>
      <c r="B15" s="13">
        <v>1.16E+16</v>
      </c>
      <c r="C15" s="14">
        <v>0</v>
      </c>
      <c r="D15" s="11">
        <v>1</v>
      </c>
      <c r="E15" s="11">
        <v>1</v>
      </c>
      <c r="F15" s="46">
        <f t="shared" si="1"/>
        <v>100</v>
      </c>
      <c r="G15" s="11">
        <v>0</v>
      </c>
    </row>
    <row r="16" spans="1:7" ht="15.75" customHeight="1">
      <c r="A16" s="12" t="s">
        <v>84</v>
      </c>
      <c r="B16" s="13">
        <v>1.17150000000001E+16</v>
      </c>
      <c r="C16" s="14">
        <v>0</v>
      </c>
      <c r="D16" s="11">
        <v>42.8</v>
      </c>
      <c r="E16" s="11">
        <v>42.8</v>
      </c>
      <c r="F16" s="46">
        <f t="shared" si="1"/>
        <v>100</v>
      </c>
      <c r="G16" s="11">
        <v>0</v>
      </c>
    </row>
    <row r="17" spans="1:8" ht="43.5" customHeight="1">
      <c r="A17" s="16" t="s">
        <v>54</v>
      </c>
      <c r="B17" s="17" t="s">
        <v>55</v>
      </c>
      <c r="C17" s="14">
        <f>C18+C21+C23</f>
        <v>1049.3</v>
      </c>
      <c r="D17" s="48">
        <f>D18+D19+D20+D21+D23</f>
        <v>4572.0999999999995</v>
      </c>
      <c r="E17" s="48">
        <f>E18+E19+E20+E21+E23</f>
        <v>4400.2</v>
      </c>
      <c r="F17" s="46">
        <f t="shared" si="1"/>
        <v>96.240239714791898</v>
      </c>
      <c r="G17" s="11" t="s">
        <v>98</v>
      </c>
      <c r="H17" s="47"/>
    </row>
    <row r="18" spans="1:8" ht="58.5" customHeight="1">
      <c r="A18" s="12" t="s">
        <v>56</v>
      </c>
      <c r="B18" s="15" t="s">
        <v>57</v>
      </c>
      <c r="C18" s="14">
        <v>374.5</v>
      </c>
      <c r="D18" s="10">
        <v>49.1</v>
      </c>
      <c r="E18" s="10">
        <v>36.9</v>
      </c>
      <c r="F18" s="46">
        <f t="shared" si="1"/>
        <v>75.152749490835021</v>
      </c>
      <c r="G18" s="11">
        <f t="shared" si="2"/>
        <v>9.8531375166889195</v>
      </c>
    </row>
    <row r="19" spans="1:8" ht="41.25" customHeight="1">
      <c r="A19" s="12" t="s">
        <v>58</v>
      </c>
      <c r="B19" s="15" t="s">
        <v>77</v>
      </c>
      <c r="C19" s="10">
        <v>374.5</v>
      </c>
      <c r="D19" s="10">
        <v>604.9</v>
      </c>
      <c r="E19" s="10">
        <v>604.9</v>
      </c>
      <c r="F19" s="46">
        <f t="shared" si="1"/>
        <v>100</v>
      </c>
      <c r="G19" s="11">
        <f t="shared" si="2"/>
        <v>161.52202937249666</v>
      </c>
    </row>
    <row r="20" spans="1:8" ht="71.25" customHeight="1">
      <c r="A20" s="12" t="s">
        <v>82</v>
      </c>
      <c r="B20" s="15" t="s">
        <v>83</v>
      </c>
      <c r="C20" s="10">
        <v>0</v>
      </c>
      <c r="D20" s="10">
        <v>3599</v>
      </c>
      <c r="E20" s="10">
        <v>3599</v>
      </c>
      <c r="F20" s="46">
        <f t="shared" si="1"/>
        <v>100</v>
      </c>
      <c r="G20" s="11">
        <v>0</v>
      </c>
    </row>
    <row r="21" spans="1:8" ht="53.25" customHeight="1">
      <c r="A21" s="12" t="s">
        <v>59</v>
      </c>
      <c r="B21" s="15" t="s">
        <v>60</v>
      </c>
      <c r="C21" s="10">
        <v>64.2</v>
      </c>
      <c r="D21" s="10">
        <v>105.4</v>
      </c>
      <c r="E21" s="10">
        <v>71.5</v>
      </c>
      <c r="F21" s="46">
        <f t="shared" si="1"/>
        <v>67.836812144212516</v>
      </c>
      <c r="G21" s="11">
        <f t="shared" si="2"/>
        <v>111.37071651090342</v>
      </c>
    </row>
    <row r="22" spans="1:8" ht="58.5" customHeight="1">
      <c r="A22" s="12" t="s">
        <v>61</v>
      </c>
      <c r="B22" s="15" t="s">
        <v>62</v>
      </c>
      <c r="C22" s="10">
        <v>64.2</v>
      </c>
      <c r="D22" s="10">
        <v>105.4</v>
      </c>
      <c r="E22" s="10">
        <v>71.5</v>
      </c>
      <c r="F22" s="46">
        <f t="shared" si="1"/>
        <v>67.836812144212516</v>
      </c>
      <c r="G22" s="11">
        <f t="shared" si="2"/>
        <v>111.37071651090342</v>
      </c>
    </row>
    <row r="23" spans="1:8" ht="18.75" customHeight="1">
      <c r="A23" s="12" t="s">
        <v>63</v>
      </c>
      <c r="B23" s="15" t="s">
        <v>64</v>
      </c>
      <c r="C23" s="10">
        <v>610.6</v>
      </c>
      <c r="D23" s="10">
        <v>213.7</v>
      </c>
      <c r="E23" s="10">
        <v>87.9</v>
      </c>
      <c r="F23" s="46">
        <f t="shared" si="1"/>
        <v>41.132428638277965</v>
      </c>
      <c r="G23" s="11">
        <f t="shared" si="2"/>
        <v>14.395676383884703</v>
      </c>
    </row>
    <row r="24" spans="1:8" ht="35.25" customHeight="1">
      <c r="A24" s="12" t="s">
        <v>65</v>
      </c>
      <c r="B24" s="15" t="s">
        <v>66</v>
      </c>
      <c r="C24" s="10">
        <v>610.6</v>
      </c>
      <c r="D24" s="10">
        <v>213.7</v>
      </c>
      <c r="E24" s="10">
        <v>87.9</v>
      </c>
      <c r="F24" s="46">
        <f t="shared" si="1"/>
        <v>41.132428638277965</v>
      </c>
      <c r="G24" s="11">
        <f t="shared" si="2"/>
        <v>14.395676383884703</v>
      </c>
    </row>
    <row r="25" spans="1:8">
      <c r="A25" s="18" t="s">
        <v>4</v>
      </c>
      <c r="B25" s="19"/>
      <c r="C25" s="37">
        <f>C27+C31+C33+C36+C38</f>
        <v>2531</v>
      </c>
      <c r="D25" s="37">
        <f t="shared" ref="D25:E25" si="3">D27+D31+D33+D36+D38</f>
        <v>7293.0999999999995</v>
      </c>
      <c r="E25" s="37">
        <f t="shared" si="3"/>
        <v>5740.5</v>
      </c>
      <c r="F25" s="45">
        <f t="shared" si="1"/>
        <v>78.711384733515246</v>
      </c>
      <c r="G25" s="7" t="s">
        <v>85</v>
      </c>
      <c r="H25" s="47"/>
    </row>
    <row r="26" spans="1:8">
      <c r="A26" s="8" t="s">
        <v>3</v>
      </c>
      <c r="B26" s="20"/>
      <c r="C26" s="7"/>
      <c r="D26" s="7"/>
      <c r="E26" s="7"/>
      <c r="F26" s="45"/>
      <c r="G26" s="11"/>
      <c r="H26" s="47"/>
    </row>
    <row r="27" spans="1:8">
      <c r="A27" s="8" t="s">
        <v>5</v>
      </c>
      <c r="B27" s="21" t="s">
        <v>6</v>
      </c>
      <c r="C27" s="11">
        <f>C28+C29+C30</f>
        <v>1368.1</v>
      </c>
      <c r="D27" s="11">
        <f t="shared" ref="D27:E27" si="4">D28+D29+D30</f>
        <v>1973.5</v>
      </c>
      <c r="E27" s="11">
        <f t="shared" si="4"/>
        <v>1215.6000000000001</v>
      </c>
      <c r="F27" s="46">
        <f t="shared" si="1"/>
        <v>61.596148973904242</v>
      </c>
      <c r="G27" s="11">
        <f t="shared" si="2"/>
        <v>88.853154009209874</v>
      </c>
      <c r="H27" s="47"/>
    </row>
    <row r="28" spans="1:8" ht="52.5" customHeight="1">
      <c r="A28" s="8" t="s">
        <v>7</v>
      </c>
      <c r="B28" s="22" t="s">
        <v>8</v>
      </c>
      <c r="C28" s="11">
        <v>1330</v>
      </c>
      <c r="D28" s="38">
        <v>1964.2</v>
      </c>
      <c r="E28" s="11">
        <v>1213.4000000000001</v>
      </c>
      <c r="F28" s="46">
        <f t="shared" si="1"/>
        <v>61.775786579778028</v>
      </c>
      <c r="G28" s="11">
        <f t="shared" si="2"/>
        <v>91.233082706766922</v>
      </c>
      <c r="H28" s="47"/>
    </row>
    <row r="29" spans="1:8" ht="15.75" customHeight="1">
      <c r="A29" s="8" t="s">
        <v>70</v>
      </c>
      <c r="B29" s="22" t="s">
        <v>71</v>
      </c>
      <c r="C29" s="11">
        <v>0</v>
      </c>
      <c r="D29" s="38">
        <v>5</v>
      </c>
      <c r="E29" s="11">
        <v>0</v>
      </c>
      <c r="F29" s="46">
        <f t="shared" si="1"/>
        <v>0</v>
      </c>
      <c r="G29" s="11">
        <v>0</v>
      </c>
      <c r="H29" s="47"/>
    </row>
    <row r="30" spans="1:8" ht="24.75" customHeight="1">
      <c r="A30" s="8" t="s">
        <v>9</v>
      </c>
      <c r="B30" s="21" t="s">
        <v>10</v>
      </c>
      <c r="C30" s="11">
        <v>38.1</v>
      </c>
      <c r="D30" s="11">
        <v>4.3</v>
      </c>
      <c r="E30" s="11">
        <v>2.2000000000000002</v>
      </c>
      <c r="F30" s="46">
        <f t="shared" si="1"/>
        <v>51.162790697674424</v>
      </c>
      <c r="G30" s="11">
        <f t="shared" si="2"/>
        <v>5.7742782152230969</v>
      </c>
      <c r="H30" s="47"/>
    </row>
    <row r="31" spans="1:8">
      <c r="A31" s="8" t="s">
        <v>11</v>
      </c>
      <c r="B31" s="21" t="s">
        <v>12</v>
      </c>
      <c r="C31" s="11">
        <v>64.2</v>
      </c>
      <c r="D31" s="11">
        <f t="shared" ref="D31:E31" si="5">D32</f>
        <v>105.4</v>
      </c>
      <c r="E31" s="11">
        <f t="shared" si="5"/>
        <v>71.5</v>
      </c>
      <c r="F31" s="46">
        <f t="shared" si="1"/>
        <v>67.836812144212516</v>
      </c>
      <c r="G31" s="11">
        <f t="shared" si="2"/>
        <v>111.37071651090342</v>
      </c>
      <c r="H31" s="47"/>
    </row>
    <row r="32" spans="1:8" ht="25.5">
      <c r="A32" s="8" t="s">
        <v>13</v>
      </c>
      <c r="B32" s="21" t="s">
        <v>14</v>
      </c>
      <c r="C32" s="11">
        <v>64.2</v>
      </c>
      <c r="D32" s="11">
        <v>105.4</v>
      </c>
      <c r="E32" s="11">
        <v>71.5</v>
      </c>
      <c r="F32" s="46">
        <f t="shared" si="1"/>
        <v>67.836812144212516</v>
      </c>
      <c r="G32" s="11">
        <f t="shared" si="2"/>
        <v>111.37071651090342</v>
      </c>
      <c r="H32" s="47"/>
    </row>
    <row r="33" spans="1:8">
      <c r="A33" s="8" t="s">
        <v>15</v>
      </c>
      <c r="B33" s="21" t="s">
        <v>16</v>
      </c>
      <c r="C33" s="11">
        <f>C34+C35</f>
        <v>499.8</v>
      </c>
      <c r="D33" s="11">
        <f t="shared" ref="D33:E33" si="6">D34+D35</f>
        <v>3276.5</v>
      </c>
      <c r="E33" s="11">
        <f t="shared" si="6"/>
        <v>2879</v>
      </c>
      <c r="F33" s="46">
        <f t="shared" si="1"/>
        <v>87.868151991454297</v>
      </c>
      <c r="G33" s="11" t="s">
        <v>92</v>
      </c>
      <c r="H33" s="47"/>
    </row>
    <row r="34" spans="1:8" ht="25.5">
      <c r="A34" s="8" t="s">
        <v>17</v>
      </c>
      <c r="B34" s="21" t="s">
        <v>18</v>
      </c>
      <c r="C34" s="11">
        <v>403.8</v>
      </c>
      <c r="D34" s="11">
        <v>3276.5</v>
      </c>
      <c r="E34" s="11">
        <v>2879</v>
      </c>
      <c r="F34" s="46">
        <f t="shared" si="1"/>
        <v>87.868151991454297</v>
      </c>
      <c r="G34" s="11" t="s">
        <v>93</v>
      </c>
      <c r="H34" s="47"/>
    </row>
    <row r="35" spans="1:8" ht="26.25">
      <c r="A35" s="23" t="s">
        <v>41</v>
      </c>
      <c r="B35" s="21" t="s">
        <v>40</v>
      </c>
      <c r="C35" s="11">
        <v>96</v>
      </c>
      <c r="D35" s="11">
        <v>0</v>
      </c>
      <c r="E35" s="11">
        <v>0</v>
      </c>
      <c r="F35" s="46">
        <v>0</v>
      </c>
      <c r="G35" s="11">
        <f t="shared" si="2"/>
        <v>0</v>
      </c>
      <c r="H35" s="47"/>
    </row>
    <row r="36" spans="1:8">
      <c r="A36" s="8" t="s">
        <v>19</v>
      </c>
      <c r="B36" s="21" t="s">
        <v>20</v>
      </c>
      <c r="C36" s="11">
        <f t="shared" ref="C36:E36" si="7">C37</f>
        <v>59.1</v>
      </c>
      <c r="D36" s="11">
        <f t="shared" si="7"/>
        <v>121.2</v>
      </c>
      <c r="E36" s="11">
        <f t="shared" si="7"/>
        <v>118.8</v>
      </c>
      <c r="F36" s="46">
        <f t="shared" si="1"/>
        <v>98.019801980198025</v>
      </c>
      <c r="G36" s="11" t="s">
        <v>94</v>
      </c>
      <c r="H36" s="47"/>
    </row>
    <row r="37" spans="1:8">
      <c r="A37" s="8" t="s">
        <v>21</v>
      </c>
      <c r="B37" s="21" t="s">
        <v>22</v>
      </c>
      <c r="C37" s="11">
        <v>59.1</v>
      </c>
      <c r="D37" s="11">
        <v>121.2</v>
      </c>
      <c r="E37" s="11">
        <v>118.8</v>
      </c>
      <c r="F37" s="46">
        <f t="shared" si="1"/>
        <v>98.019801980198025</v>
      </c>
      <c r="G37" s="11" t="s">
        <v>94</v>
      </c>
      <c r="H37" s="47"/>
    </row>
    <row r="38" spans="1:8">
      <c r="A38" s="8" t="s">
        <v>75</v>
      </c>
      <c r="B38" s="21" t="s">
        <v>23</v>
      </c>
      <c r="C38" s="11">
        <f>C39</f>
        <v>539.79999999999995</v>
      </c>
      <c r="D38" s="11">
        <f t="shared" ref="D38:E38" si="8">D39</f>
        <v>1816.5</v>
      </c>
      <c r="E38" s="11">
        <f t="shared" si="8"/>
        <v>1455.6</v>
      </c>
      <c r="F38" s="46">
        <f t="shared" si="1"/>
        <v>80.132122213047069</v>
      </c>
      <c r="G38" s="11" t="s">
        <v>95</v>
      </c>
      <c r="H38" s="47"/>
    </row>
    <row r="39" spans="1:8">
      <c r="A39" s="8" t="s">
        <v>24</v>
      </c>
      <c r="B39" s="21" t="s">
        <v>25</v>
      </c>
      <c r="C39" s="11">
        <v>539.79999999999995</v>
      </c>
      <c r="D39" s="11">
        <v>1816.5</v>
      </c>
      <c r="E39" s="11">
        <v>1455.6</v>
      </c>
      <c r="F39" s="46">
        <f t="shared" si="1"/>
        <v>80.132122213047069</v>
      </c>
      <c r="G39" s="11" t="s">
        <v>95</v>
      </c>
      <c r="H39" s="47"/>
    </row>
    <row r="40" spans="1:8" ht="25.5">
      <c r="A40" s="24" t="s">
        <v>26</v>
      </c>
      <c r="B40" s="25"/>
      <c r="C40" s="41">
        <f>C4-C25</f>
        <v>-179.10000000000036</v>
      </c>
      <c r="D40" s="41">
        <f>D4-D25</f>
        <v>-83.599999999999454</v>
      </c>
      <c r="E40" s="41">
        <f>E4-E25</f>
        <v>-16.200000000000728</v>
      </c>
      <c r="F40" s="26"/>
      <c r="G40" s="26"/>
    </row>
    <row r="41" spans="1:8">
      <c r="A41" s="5" t="s">
        <v>27</v>
      </c>
      <c r="B41" s="27"/>
      <c r="C41" s="7">
        <f t="shared" ref="C41" si="9">C43</f>
        <v>179.10000000000036</v>
      </c>
      <c r="D41" s="43">
        <f t="shared" ref="D41:E41" si="10">D43</f>
        <v>83.600000000000364</v>
      </c>
      <c r="E41" s="43">
        <f t="shared" si="10"/>
        <v>16.199999999999818</v>
      </c>
      <c r="F41" s="44"/>
      <c r="G41" s="44"/>
    </row>
    <row r="42" spans="1:8">
      <c r="A42" s="8" t="s">
        <v>3</v>
      </c>
      <c r="B42" s="21"/>
      <c r="C42" s="26"/>
      <c r="D42" s="41"/>
      <c r="E42" s="41"/>
      <c r="F42" s="26"/>
      <c r="G42" s="26"/>
    </row>
    <row r="43" spans="1:8" ht="25.5">
      <c r="A43" s="8" t="s">
        <v>28</v>
      </c>
      <c r="B43" s="21" t="s">
        <v>29</v>
      </c>
      <c r="C43" s="11">
        <f t="shared" ref="C43" si="11">C44+C45</f>
        <v>179.10000000000036</v>
      </c>
      <c r="D43" s="41">
        <f t="shared" ref="D43:E43" si="12">D44+D45</f>
        <v>83.600000000000364</v>
      </c>
      <c r="E43" s="41">
        <f t="shared" si="12"/>
        <v>16.199999999999818</v>
      </c>
      <c r="F43" s="26"/>
      <c r="G43" s="26"/>
    </row>
    <row r="44" spans="1:8" ht="25.5">
      <c r="A44" s="8" t="s">
        <v>30</v>
      </c>
      <c r="B44" s="21" t="s">
        <v>31</v>
      </c>
      <c r="C44" s="41">
        <v>-2409.1999999999998</v>
      </c>
      <c r="D44" s="41">
        <v>-7209.5</v>
      </c>
      <c r="E44" s="41">
        <v>-5839.7</v>
      </c>
      <c r="F44" s="26"/>
      <c r="G44" s="26"/>
    </row>
    <row r="45" spans="1:8" ht="29.25" customHeight="1">
      <c r="A45" s="8" t="s">
        <v>32</v>
      </c>
      <c r="B45" s="21" t="s">
        <v>33</v>
      </c>
      <c r="C45" s="41">
        <v>2588.3000000000002</v>
      </c>
      <c r="D45" s="41">
        <v>7293.1</v>
      </c>
      <c r="E45" s="41">
        <v>5855.9</v>
      </c>
      <c r="F45" s="26"/>
      <c r="G45" s="26"/>
    </row>
    <row r="47" spans="1:8" ht="30" customHeight="1">
      <c r="A47" s="50" t="s">
        <v>39</v>
      </c>
      <c r="B47" s="50"/>
      <c r="C47" s="50"/>
      <c r="D47" s="50"/>
      <c r="E47" s="50"/>
      <c r="F47" s="50"/>
      <c r="G47" s="50"/>
    </row>
  </sheetData>
  <mergeCells count="2">
    <mergeCell ref="A47:G47"/>
    <mergeCell ref="A1:G1"/>
  </mergeCells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sqref="A1:G12"/>
    </sheetView>
  </sheetViews>
  <sheetFormatPr defaultRowHeight="15"/>
  <cols>
    <col min="1" max="1" width="32.28515625" style="1" customWidth="1"/>
    <col min="2" max="2" width="15.7109375" style="1" customWidth="1"/>
    <col min="3" max="3" width="10.42578125" style="1" customWidth="1"/>
    <col min="4" max="4" width="14.140625" style="1" customWidth="1"/>
    <col min="5" max="5" width="14.85546875" style="1" customWidth="1"/>
    <col min="6" max="6" width="11.7109375" style="1" customWidth="1"/>
    <col min="7" max="7" width="11.85546875" style="1" customWidth="1"/>
    <col min="8" max="16384" width="9.140625" style="1"/>
  </cols>
  <sheetData>
    <row r="2" spans="1:7" ht="96" customHeight="1">
      <c r="A2" s="51" t="s">
        <v>90</v>
      </c>
      <c r="B2" s="51"/>
      <c r="C2" s="51"/>
      <c r="D2" s="51"/>
      <c r="E2" s="51"/>
      <c r="F2" s="51"/>
      <c r="G2" s="51"/>
    </row>
    <row r="3" spans="1:7">
      <c r="G3" s="2" t="s">
        <v>38</v>
      </c>
    </row>
    <row r="4" spans="1:7" ht="65.25" customHeight="1">
      <c r="A4" s="3" t="s">
        <v>34</v>
      </c>
      <c r="B4" s="3" t="s">
        <v>35</v>
      </c>
      <c r="C4" s="4" t="s">
        <v>87</v>
      </c>
      <c r="D4" s="4" t="s">
        <v>88</v>
      </c>
      <c r="E4" s="4" t="s">
        <v>89</v>
      </c>
      <c r="F4" s="3" t="s">
        <v>78</v>
      </c>
      <c r="G4" s="3" t="s">
        <v>79</v>
      </c>
    </row>
    <row r="5" spans="1:7" ht="28.5" customHeight="1">
      <c r="A5" s="28" t="s">
        <v>36</v>
      </c>
      <c r="B5" s="42">
        <v>3</v>
      </c>
      <c r="C5" s="39">
        <v>875.8</v>
      </c>
      <c r="D5" s="39">
        <v>1432.9</v>
      </c>
      <c r="E5" s="39">
        <v>831</v>
      </c>
      <c r="F5" s="39">
        <f>E5/D5*100</f>
        <v>57.994277339660826</v>
      </c>
      <c r="G5" s="39">
        <f>E5/C5*100</f>
        <v>94.884676866864581</v>
      </c>
    </row>
    <row r="6" spans="1:7" ht="27" customHeight="1">
      <c r="A6" s="29" t="s">
        <v>37</v>
      </c>
      <c r="B6" s="42">
        <v>1</v>
      </c>
      <c r="C6" s="39">
        <v>295.60000000000002</v>
      </c>
      <c r="D6" s="39">
        <v>545.6</v>
      </c>
      <c r="E6" s="39">
        <v>309.89999999999998</v>
      </c>
      <c r="F6" s="39">
        <f>E6/D6*100</f>
        <v>56.799853372434008</v>
      </c>
      <c r="G6" s="39">
        <f>E6/C6*100</f>
        <v>104.83761840324762</v>
      </c>
    </row>
    <row r="7" spans="1:7">
      <c r="A7" s="30"/>
    </row>
    <row r="10" spans="1:7">
      <c r="A10" s="50" t="s">
        <v>39</v>
      </c>
      <c r="B10" s="50"/>
      <c r="C10" s="50"/>
      <c r="D10" s="50"/>
      <c r="E10" s="50"/>
      <c r="F10" s="50"/>
      <c r="G10" s="50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2"/>
  <sheetViews>
    <sheetView workbookViewId="0">
      <selection activeCell="A2" sqref="A2:F12"/>
    </sheetView>
  </sheetViews>
  <sheetFormatPr defaultRowHeight="15"/>
  <cols>
    <col min="1" max="1" width="37.7109375" style="1" customWidth="1"/>
    <col min="2" max="2" width="13" style="1" customWidth="1"/>
    <col min="3" max="3" width="17.42578125" style="1" customWidth="1"/>
    <col min="4" max="4" width="13.28515625" style="1" customWidth="1"/>
    <col min="5" max="5" width="14.28515625" style="1" customWidth="1"/>
    <col min="6" max="6" width="18" style="1" customWidth="1"/>
    <col min="7" max="16384" width="9.140625" style="1"/>
  </cols>
  <sheetData>
    <row r="2" spans="1:9" ht="96" customHeight="1">
      <c r="A2" s="51" t="s">
        <v>91</v>
      </c>
      <c r="B2" s="50"/>
      <c r="C2" s="50"/>
      <c r="D2" s="50"/>
      <c r="E2" s="50"/>
      <c r="F2" s="50"/>
    </row>
    <row r="3" spans="1:9">
      <c r="F3" s="2"/>
    </row>
    <row r="4" spans="1:9" ht="66.75" customHeight="1">
      <c r="A4" s="31" t="s">
        <v>67</v>
      </c>
      <c r="B4" s="4" t="s">
        <v>87</v>
      </c>
      <c r="C4" s="4" t="s">
        <v>88</v>
      </c>
      <c r="D4" s="4" t="s">
        <v>89</v>
      </c>
      <c r="E4" s="3" t="s">
        <v>78</v>
      </c>
      <c r="F4" s="3" t="s">
        <v>79</v>
      </c>
    </row>
    <row r="5" spans="1:9" ht="66.75" customHeight="1">
      <c r="A5" s="32" t="s">
        <v>76</v>
      </c>
      <c r="B5" s="39">
        <v>37.1</v>
      </c>
      <c r="C5" s="39">
        <v>2</v>
      </c>
      <c r="D5" s="39">
        <v>0</v>
      </c>
      <c r="E5" s="39">
        <f>D5/C5*100</f>
        <v>0</v>
      </c>
      <c r="F5" s="39">
        <f>D5/B5*100</f>
        <v>0</v>
      </c>
    </row>
    <row r="6" spans="1:9" ht="66" customHeight="1">
      <c r="A6" s="33" t="s">
        <v>72</v>
      </c>
      <c r="B6" s="39">
        <v>59.1</v>
      </c>
      <c r="C6" s="39">
        <v>121.2</v>
      </c>
      <c r="D6" s="39">
        <v>118.8</v>
      </c>
      <c r="E6" s="39">
        <f>D6/C6*100</f>
        <v>98.019801980198025</v>
      </c>
      <c r="F6" s="39" t="s">
        <v>94</v>
      </c>
      <c r="G6" s="47"/>
    </row>
    <row r="7" spans="1:9" ht="51.75" customHeight="1">
      <c r="A7" s="34" t="s">
        <v>73</v>
      </c>
      <c r="B7" s="39">
        <v>403.8</v>
      </c>
      <c r="C7" s="39">
        <v>3276.5</v>
      </c>
      <c r="D7" s="39">
        <v>2879</v>
      </c>
      <c r="E7" s="39">
        <f t="shared" ref="E7:E8" si="0">D7/C7*100</f>
        <v>87.868151991454297</v>
      </c>
      <c r="F7" s="39" t="s">
        <v>93</v>
      </c>
      <c r="G7" s="35"/>
      <c r="H7" s="35"/>
      <c r="I7" s="35"/>
    </row>
    <row r="8" spans="1:9">
      <c r="A8" s="36" t="s">
        <v>68</v>
      </c>
      <c r="B8" s="40">
        <f t="shared" ref="B8" si="1">B6+B7+B5</f>
        <v>500.00000000000006</v>
      </c>
      <c r="C8" s="40">
        <f t="shared" ref="C8:D8" si="2">C6+C7+C5</f>
        <v>3399.7</v>
      </c>
      <c r="D8" s="40">
        <f t="shared" si="2"/>
        <v>2997.8</v>
      </c>
      <c r="E8" s="40">
        <f t="shared" si="0"/>
        <v>88.178368679589383</v>
      </c>
      <c r="F8" s="40" t="s">
        <v>96</v>
      </c>
      <c r="G8" s="47"/>
    </row>
    <row r="12" spans="1:9">
      <c r="A12" s="50" t="s">
        <v>69</v>
      </c>
      <c r="B12" s="50"/>
      <c r="C12" s="50"/>
      <c r="D12" s="50"/>
      <c r="E12" s="50"/>
      <c r="F12" s="50"/>
    </row>
  </sheetData>
  <mergeCells count="2">
    <mergeCell ref="A2:F2"/>
    <mergeCell ref="A12:F1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2022-10-31T13:20:23Z</cp:lastPrinted>
  <dcterms:created xsi:type="dcterms:W3CDTF">2017-04-17T10:25:39Z</dcterms:created>
  <dcterms:modified xsi:type="dcterms:W3CDTF">2022-10-31T13:21:39Z</dcterms:modified>
</cp:coreProperties>
</file>