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440" yWindow="90" windowWidth="13575" windowHeight="11760" activeTab="2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F7" i="3"/>
  <c r="F8"/>
  <c r="F9"/>
  <c r="E7"/>
  <c r="E8"/>
  <c r="E9"/>
  <c r="B9"/>
  <c r="G5" i="2"/>
  <c r="G31" i="1"/>
  <c r="G32"/>
  <c r="G34"/>
  <c r="G35"/>
  <c r="G36"/>
  <c r="G37"/>
  <c r="G38"/>
  <c r="G40"/>
  <c r="G41"/>
  <c r="G42"/>
  <c r="G43"/>
  <c r="G44"/>
  <c r="G45"/>
  <c r="F31"/>
  <c r="F32"/>
  <c r="F33"/>
  <c r="F34"/>
  <c r="F35"/>
  <c r="F36"/>
  <c r="F37"/>
  <c r="F38"/>
  <c r="F39"/>
  <c r="F40"/>
  <c r="F41"/>
  <c r="F42"/>
  <c r="F45"/>
  <c r="E35"/>
  <c r="G8"/>
  <c r="G9"/>
  <c r="G10"/>
  <c r="G13"/>
  <c r="G14"/>
  <c r="G15"/>
  <c r="G16"/>
  <c r="G17"/>
  <c r="G18"/>
  <c r="G19"/>
  <c r="G20"/>
  <c r="G21"/>
  <c r="G22"/>
  <c r="G23"/>
  <c r="G25"/>
  <c r="G26"/>
  <c r="G27"/>
  <c r="G28"/>
  <c r="F8"/>
  <c r="F9"/>
  <c r="F10"/>
  <c r="F13"/>
  <c r="F14"/>
  <c r="F15"/>
  <c r="F16"/>
  <c r="F17"/>
  <c r="F18"/>
  <c r="F20"/>
  <c r="F21"/>
  <c r="F22"/>
  <c r="F23"/>
  <c r="F24"/>
  <c r="F25"/>
  <c r="F26"/>
  <c r="F27"/>
  <c r="F28"/>
  <c r="E27"/>
  <c r="D27"/>
  <c r="E25"/>
  <c r="D25"/>
  <c r="E21"/>
  <c r="D21"/>
  <c r="D20" s="1"/>
  <c r="E17"/>
  <c r="D17"/>
  <c r="E13"/>
  <c r="D13"/>
  <c r="E11"/>
  <c r="D11"/>
  <c r="E8"/>
  <c r="D8"/>
  <c r="D7" s="1"/>
  <c r="E7"/>
  <c r="F7" s="1"/>
  <c r="C50"/>
  <c r="C48"/>
  <c r="C45"/>
  <c r="C43"/>
  <c r="C40"/>
  <c r="C37"/>
  <c r="C35"/>
  <c r="C31"/>
  <c r="C29"/>
  <c r="C20"/>
  <c r="C5" s="1"/>
  <c r="C47" s="1"/>
  <c r="C9" i="3"/>
  <c r="D9"/>
  <c r="D31" i="1"/>
  <c r="E31"/>
  <c r="D35"/>
  <c r="D37"/>
  <c r="E37"/>
  <c r="D40"/>
  <c r="E40"/>
  <c r="D45"/>
  <c r="E45"/>
  <c r="D48"/>
  <c r="D50"/>
  <c r="E50"/>
  <c r="E48" s="1"/>
  <c r="G46"/>
  <c r="F46"/>
  <c r="G7" l="1"/>
  <c r="D29"/>
  <c r="E20"/>
  <c r="D5"/>
  <c r="E29"/>
  <c r="E5"/>
  <c r="D47" l="1"/>
  <c r="F5"/>
  <c r="E47"/>
  <c r="F29"/>
  <c r="G29"/>
  <c r="G5"/>
  <c r="F6" i="3"/>
  <c r="E5" l="1"/>
  <c r="F5" i="2"/>
  <c r="E6" i="3" l="1"/>
  <c r="G6" i="2" l="1"/>
  <c r="F6"/>
</calcChain>
</file>

<file path=xl/sharedStrings.xml><?xml version="1.0" encoding="utf-8"?>
<sst xmlns="http://schemas.openxmlformats.org/spreadsheetml/2006/main" count="119" uniqueCount="107">
  <si>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</si>
  <si>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</si>
  <si>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</si>
  <si>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</si>
  <si>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</si>
  <si>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</si>
  <si>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</si>
  <si>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</si>
  <si>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</si>
  <si>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</si>
  <si>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</si>
  <si>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</si>
  <si>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</si>
  <si>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</si>
  <si>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</si>
  <si>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</si>
  <si>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</si>
  <si>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</si>
  <si>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</si>
  <si>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</si>
  <si>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</si>
  <si>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</si>
  <si>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</si>
  <si>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</si>
  <si>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</si>
  <si>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</si>
  <si>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</si>
  <si>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</si>
  <si>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</si>
  <si>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</si>
  <si>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</si>
  <si>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</si>
  <si>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</si>
  <si>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</si>
  <si>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</si>
  <si>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</si>
  <si>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</si>
  <si>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</si>
  <si>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</si>
  <si>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</si>
  <si>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</si>
  <si>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</si>
  <si>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</si>
  <si>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</si>
  <si>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</si>
  <si>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</si>
  <si>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</si>
  <si>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</si>
  <si>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</si>
  <si>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</si>
  <si>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</si>
  <si>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</si>
  <si>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</si>
  <si>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</si>
  <si>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</si>
  <si>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</si>
  <si>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</si>
  <si>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</si>
  <si>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</si>
  <si>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 xml:space="preserve">Дотация на выравнивание бюджетной обеспеченности поселений за счет средств местного бюджета из районного фонда финансовой поддержки поселений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</si>
  <si>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</si>
  <si>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</si>
  <si>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</si>
  <si>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</si>
  <si>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</si>
  <si>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</si>
  <si>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Шняевского муниципального образования Базарно-Карабулакского муниципального района"</t>
  </si>
  <si>
    <t>Доходы от использования имущества, находящегося в государственной и муниципальной собственности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</si>
  <si>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</si>
  <si>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11105030000000120</t>
  </si>
  <si>
    <t>Государственная пошлина</t>
  </si>
  <si>
    <t>Культура и кинематография</t>
  </si>
  <si>
    <t>Муниципальная программа "Обеспечение первичных мер пожарной безопасности Шняевского муниципального образования Базарно-Карабулакского муниципального района"</t>
  </si>
  <si>
    <t>Налоги на товары ( работы, услуги) реализуемые на территории Росиийской Федерации</t>
  </si>
  <si>
    <t>Прочие неналоговые доходы</t>
  </si>
  <si>
    <t>11700000000000180</t>
  </si>
  <si>
    <t>20200000000000150</t>
  </si>
  <si>
    <t>20210000000000150</t>
  </si>
  <si>
    <t>20216001100001150</t>
  </si>
  <si>
    <t>20216001100002150</t>
  </si>
  <si>
    <t xml:space="preserve"> Субсидии бюджетам сельских поселений области на осуществление дорожной деятельности 
в отношении автомобильных дорог общего пользования местного 
значения в границах населенных пунктов сельских поселений 
за счет средств областного дорожного фонда</t>
  </si>
  <si>
    <t>20220000000000150</t>
  </si>
  <si>
    <t>20230000000000150</t>
  </si>
  <si>
    <t>20240000000000150</t>
  </si>
  <si>
    <t>20249999100000150</t>
  </si>
  <si>
    <t>Исполнено на 1 апреля 2023 г.</t>
  </si>
  <si>
    <t>Исполнено на 1 апреля 2023 г. (тыс.руб)</t>
  </si>
  <si>
    <t>Другие вопросы в области национальной экономики</t>
  </si>
  <si>
    <t>00 0412 0000000000 000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</si>
  <si>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</si>
  <si>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</si>
  <si>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</si>
  <si>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</si>
  <si>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"Развитие культуры Шняевского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</si>
  <si>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Шняевского муниципального образования Базарно-Карабулакского муниципального района"</t>
  </si>
  <si>
    <t xml:space="preserve">Сведения об исполнении бюджета Шняевского муниципального образования                                                                                                             Базарно-Карабулакского муниципального района 
на 1 апреля 2024 года     
</t>
  </si>
  <si>
    <t>Утвержденные бюджетные назначения на                        1 апреля 2024 г.</t>
  </si>
  <si>
    <t>Исполнено на 1 апреля 2024 г.</t>
  </si>
  <si>
    <t>% исполнения плана                       2024 года</t>
  </si>
  <si>
    <t>% исполнения 2024 года к 2023 году</t>
  </si>
  <si>
    <t>св. 4,1 раза</t>
  </si>
  <si>
    <t>св. 3,2 раза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</si>
  <si>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Шняевскому муниципальному образованию Базарно-Карабулакского муниципального района
на 1 апреля 2024 года     
</t>
  </si>
  <si>
    <t>Утвержденные бюджетные назначения на           1 апреля 2024 г. (тыс.руб)</t>
  </si>
  <si>
    <t>Исполнено на 1 апреля 2024 г. (тыс.руб)</t>
  </si>
  <si>
    <t>% исполнения плана 2024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</si>
  <si>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Шняевского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2024 года     
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</si>
</sst>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5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4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5"/>
    <xf numFmtId="0" fontId="8" fillId="0" borderId="6">
      <alignment horizontal="center"/>
    </xf>
    <xf numFmtId="0" fontId="9" fillId="0" borderId="7">
      <alignment horizontal="right"/>
    </xf>
    <xf numFmtId="0" fontId="8" fillId="0" borderId="0"/>
    <xf numFmtId="0" fontId="8" fillId="0" borderId="8">
      <alignment horizontal="right"/>
    </xf>
    <xf numFmtId="49" fontId="8" fillId="0" borderId="9">
      <alignment horizontal="center"/>
    </xf>
    <xf numFmtId="0" fontId="9" fillId="0" borderId="10">
      <alignment horizontal="right"/>
    </xf>
    <xf numFmtId="0" fontId="11" fillId="0" borderId="0"/>
    <xf numFmtId="166" fontId="8" fillId="0" borderId="11">
      <alignment horizontal="center"/>
    </xf>
    <xf numFmtId="0" fontId="8" fillId="0" borderId="0">
      <alignment horizontal="left"/>
    </xf>
    <xf numFmtId="49" fontId="8" fillId="0" borderId="0"/>
    <xf numFmtId="49" fontId="8" fillId="0" borderId="8">
      <alignment horizontal="right" vertical="center"/>
    </xf>
    <xf numFmtId="49" fontId="8" fillId="0" borderId="11">
      <alignment horizontal="center" vertical="center"/>
    </xf>
    <xf numFmtId="0" fontId="8" fillId="0" borderId="4">
      <alignment horizontal="left" wrapText="1"/>
    </xf>
    <xf numFmtId="49" fontId="8" fillId="0" borderId="11">
      <alignment horizontal="center"/>
    </xf>
    <xf numFmtId="0" fontId="8" fillId="0" borderId="12">
      <alignment horizontal="left" wrapText="1"/>
    </xf>
    <xf numFmtId="49" fontId="8" fillId="0" borderId="8">
      <alignment horizontal="right"/>
    </xf>
    <xf numFmtId="0" fontId="8" fillId="0" borderId="13">
      <alignment horizontal="left"/>
    </xf>
    <xf numFmtId="49" fontId="8" fillId="0" borderId="13"/>
    <xf numFmtId="49" fontId="8" fillId="0" borderId="8"/>
    <xf numFmtId="49" fontId="8" fillId="0" borderId="14">
      <alignment horizontal="center"/>
    </xf>
    <xf numFmtId="0" fontId="7" fillId="0" borderId="4">
      <alignment horizontal="center"/>
    </xf>
    <xf numFmtId="0" fontId="8" fillId="0" borderId="15">
      <alignment horizontal="center" vertical="top" wrapText="1"/>
    </xf>
    <xf numFmtId="49" fontId="8" fillId="0" borderId="15">
      <alignment horizontal="center" vertical="top" wrapText="1"/>
    </xf>
    <xf numFmtId="0" fontId="6" fillId="0" borderId="16"/>
    <xf numFmtId="0" fontId="6" fillId="0" borderId="7"/>
    <xf numFmtId="0" fontId="8" fillId="0" borderId="15">
      <alignment horizontal="center" vertical="center"/>
    </xf>
    <xf numFmtId="0" fontId="8" fillId="0" borderId="6">
      <alignment horizontal="center" vertical="center"/>
    </xf>
    <xf numFmtId="49" fontId="8" fillId="0" borderId="6">
      <alignment horizontal="center" vertical="center"/>
    </xf>
    <xf numFmtId="0" fontId="8" fillId="0" borderId="17">
      <alignment horizontal="left" wrapText="1"/>
    </xf>
    <xf numFmtId="49" fontId="8" fillId="0" borderId="18">
      <alignment horizontal="center" wrapText="1"/>
    </xf>
    <xf numFmtId="49" fontId="8" fillId="0" borderId="19">
      <alignment horizontal="center"/>
    </xf>
    <xf numFmtId="4" fontId="8" fillId="0" borderId="19">
      <alignment horizontal="right" shrinkToFit="1"/>
    </xf>
    <xf numFmtId="0" fontId="8" fillId="0" borderId="20">
      <alignment horizontal="left" wrapText="1"/>
    </xf>
    <xf numFmtId="49" fontId="8" fillId="0" borderId="21">
      <alignment horizontal="center" shrinkToFit="1"/>
    </xf>
    <xf numFmtId="49" fontId="8" fillId="0" borderId="22">
      <alignment horizontal="center"/>
    </xf>
    <xf numFmtId="4" fontId="8" fillId="0" borderId="22">
      <alignment horizontal="right" shrinkToFit="1"/>
    </xf>
    <xf numFmtId="0" fontId="8" fillId="0" borderId="23">
      <alignment horizontal="left" wrapText="1" indent="2"/>
    </xf>
    <xf numFmtId="49" fontId="8" fillId="0" borderId="24">
      <alignment horizontal="center" shrinkToFit="1"/>
    </xf>
    <xf numFmtId="49" fontId="8" fillId="0" borderId="25">
      <alignment horizontal="center"/>
    </xf>
    <xf numFmtId="4" fontId="8" fillId="0" borderId="25">
      <alignment horizontal="right" shrinkToFit="1"/>
    </xf>
    <xf numFmtId="49" fontId="8" fillId="0" borderId="0">
      <alignment horizontal="right"/>
    </xf>
    <xf numFmtId="0" fontId="7" fillId="0" borderId="7">
      <alignment horizontal="center"/>
    </xf>
    <xf numFmtId="0" fontId="8" fillId="0" borderId="6">
      <alignment horizontal="center" vertical="center" shrinkToFit="1"/>
    </xf>
    <xf numFmtId="49" fontId="8" fillId="0" borderId="6">
      <alignment horizontal="center" vertical="center" shrinkToFit="1"/>
    </xf>
    <xf numFmtId="49" fontId="6" fillId="0" borderId="7"/>
    <xf numFmtId="0" fontId="8" fillId="0" borderId="18">
      <alignment horizontal="center" shrinkToFit="1"/>
    </xf>
    <xf numFmtId="4" fontId="8" fillId="0" borderId="26">
      <alignment horizontal="right" shrinkToFit="1"/>
    </xf>
    <xf numFmtId="49" fontId="6" fillId="0" borderId="10"/>
    <xf numFmtId="0" fontId="8" fillId="0" borderId="21">
      <alignment horizontal="center" shrinkToFit="1"/>
    </xf>
    <xf numFmtId="167" fontId="8" fillId="0" borderId="22">
      <alignment horizontal="right" shrinkToFit="1"/>
    </xf>
    <xf numFmtId="167" fontId="8" fillId="0" borderId="27">
      <alignment horizontal="right" shrinkToFit="1"/>
    </xf>
    <xf numFmtId="0" fontId="8" fillId="0" borderId="28">
      <alignment horizontal="left" wrapText="1"/>
    </xf>
    <xf numFmtId="49" fontId="8" fillId="0" borderId="24">
      <alignment horizontal="center" wrapText="1"/>
    </xf>
    <xf numFmtId="49" fontId="8" fillId="0" borderId="25">
      <alignment horizontal="center" wrapText="1"/>
    </xf>
    <xf numFmtId="4" fontId="8" fillId="0" borderId="25">
      <alignment horizontal="right" wrapText="1"/>
    </xf>
    <xf numFmtId="4" fontId="8" fillId="0" borderId="23">
      <alignment horizontal="right" wrapText="1"/>
    </xf>
    <xf numFmtId="0" fontId="6" fillId="0" borderId="10">
      <alignment wrapText="1"/>
    </xf>
    <xf numFmtId="0" fontId="8" fillId="0" borderId="29">
      <alignment horizontal="left" wrapText="1"/>
    </xf>
    <xf numFmtId="49" fontId="8" fillId="0" borderId="30">
      <alignment horizontal="center" shrinkToFit="1"/>
    </xf>
    <xf numFmtId="49" fontId="8" fillId="0" borderId="31">
      <alignment horizontal="center"/>
    </xf>
    <xf numFmtId="4" fontId="8" fillId="0" borderId="31">
      <alignment horizontal="right" shrinkToFit="1"/>
    </xf>
    <xf numFmtId="49" fontId="8" fillId="0" borderId="32">
      <alignment horizontal="center"/>
    </xf>
    <xf numFmtId="0" fontId="6" fillId="0" borderId="10"/>
    <xf numFmtId="0" fontId="11" fillId="0" borderId="13"/>
    <xf numFmtId="0" fontId="11" fillId="0" borderId="33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4">
      <alignment horizontal="left"/>
    </xf>
    <xf numFmtId="49" fontId="8" fillId="0" borderId="4">
      <alignment horizontal="left"/>
    </xf>
    <xf numFmtId="0" fontId="8" fillId="0" borderId="4">
      <alignment horizontal="center" shrinkToFit="1"/>
    </xf>
    <xf numFmtId="49" fontId="8" fillId="0" borderId="4">
      <alignment horizontal="center" vertical="center" shrinkToFit="1"/>
    </xf>
    <xf numFmtId="49" fontId="6" fillId="0" borderId="4">
      <alignment shrinkToFit="1"/>
    </xf>
    <xf numFmtId="49" fontId="8" fillId="0" borderId="4">
      <alignment horizontal="right"/>
    </xf>
    <xf numFmtId="0" fontId="8" fillId="0" borderId="18">
      <alignment horizontal="center" vertical="center" shrinkToFit="1"/>
    </xf>
    <xf numFmtId="49" fontId="8" fillId="0" borderId="19">
      <alignment horizontal="center" vertical="center"/>
    </xf>
    <xf numFmtId="0" fontId="8" fillId="0" borderId="17">
      <alignment horizontal="left" wrapText="1" indent="2"/>
    </xf>
    <xf numFmtId="0" fontId="8" fillId="0" borderId="34">
      <alignment horizontal="center" vertical="center" shrinkToFit="1"/>
    </xf>
    <xf numFmtId="49" fontId="8" fillId="0" borderId="15">
      <alignment horizontal="center" vertical="center"/>
    </xf>
    <xf numFmtId="167" fontId="8" fillId="0" borderId="15">
      <alignment horizontal="right" vertical="center" shrinkToFit="1"/>
    </xf>
    <xf numFmtId="167" fontId="8" fillId="0" borderId="29">
      <alignment horizontal="right" vertical="center" shrinkToFit="1"/>
    </xf>
    <xf numFmtId="0" fontId="8" fillId="0" borderId="35">
      <alignment horizontal="left" wrapText="1"/>
    </xf>
    <xf numFmtId="4" fontId="8" fillId="0" borderId="15">
      <alignment horizontal="right" shrinkToFit="1"/>
    </xf>
    <xf numFmtId="4" fontId="8" fillId="0" borderId="29">
      <alignment horizontal="right" shrinkToFit="1"/>
    </xf>
    <xf numFmtId="0" fontId="8" fillId="0" borderId="20">
      <alignment horizontal="left" wrapText="1" indent="2"/>
    </xf>
    <xf numFmtId="0" fontId="13" fillId="0" borderId="29">
      <alignment wrapText="1"/>
    </xf>
    <xf numFmtId="0" fontId="13" fillId="0" borderId="29"/>
    <xf numFmtId="0" fontId="13" fillId="2" borderId="29">
      <alignment wrapText="1"/>
    </xf>
    <xf numFmtId="0" fontId="8" fillId="2" borderId="28">
      <alignment horizontal="left" wrapText="1"/>
    </xf>
    <xf numFmtId="49" fontId="8" fillId="0" borderId="29">
      <alignment horizontal="center" shrinkToFit="1"/>
    </xf>
    <xf numFmtId="49" fontId="8" fillId="0" borderId="15">
      <alignment horizontal="center" vertical="center" shrinkToFit="1"/>
    </xf>
    <xf numFmtId="0" fontId="6" fillId="0" borderId="13">
      <alignment horizontal="left"/>
    </xf>
    <xf numFmtId="0" fontId="6" fillId="0" borderId="33">
      <alignment horizontal="left" wrapText="1"/>
    </xf>
    <xf numFmtId="0" fontId="6" fillId="0" borderId="33">
      <alignment horizontal="left"/>
    </xf>
    <xf numFmtId="0" fontId="8" fillId="0" borderId="33"/>
    <xf numFmtId="49" fontId="6" fillId="0" borderId="33"/>
    <xf numFmtId="49" fontId="6" fillId="0" borderId="33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4">
      <alignment horizontal="center" wrapText="1"/>
    </xf>
    <xf numFmtId="0" fontId="14" fillId="0" borderId="0">
      <alignment horizontal="center"/>
    </xf>
    <xf numFmtId="0" fontId="14" fillId="0" borderId="13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3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6" fillId="0" borderId="4"/>
    <xf numFmtId="0" fontId="6" fillId="0" borderId="15">
      <alignment horizontal="left" wrapText="1"/>
    </xf>
    <xf numFmtId="0" fontId="6" fillId="0" borderId="13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5">
      <alignment horizontal="left"/>
    </xf>
    <xf numFmtId="0" fontId="5" fillId="0" borderId="0"/>
    <xf numFmtId="0" fontId="11" fillId="0" borderId="4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38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1" xfId="0" applyFont="1" applyFill="1" applyBorder="1" applyAlignment="1">
      <alignment horizontal="left" vertical="top" wrapText="1"/>
    </xf>
    <xf numFmtId="37" fontId="16" fillId="0" borderId="1" xfId="0" applyNumberFormat="1" applyFont="1" applyFill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164" fontId="19" fillId="0" borderId="1" xfId="4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6" fillId="0" borderId="2" xfId="0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9" fillId="4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top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9" fontId="20" fillId="0" borderId="1" xfId="4" applyFont="1" applyBorder="1" applyAlignment="1">
      <alignment vertical="top" wrapText="1"/>
    </xf>
    <xf numFmtId="165" fontId="21" fillId="0" borderId="3" xfId="1" applyNumberFormat="1" applyFont="1" applyFill="1" applyBorder="1" applyAlignment="1" applyProtection="1">
      <alignment vertical="top" wrapText="1"/>
      <protection hidden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2" applyNumberFormat="1" applyFont="1" applyFill="1" applyBorder="1" applyAlignment="1" applyProtection="1">
      <alignment vertical="top" wrapText="1"/>
      <protection hidden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155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3" xfId="3"/>
    <cellStyle name="Обычный 2 4" xfId="147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workbookViewId="0">
      <selection activeCell="A2" sqref="A2:G57"/>
    </sheetView>
  </sheetViews>
  <sheetFormatPr defaultRowHeight="15"/>
  <cols>
    <col min="1" max="1" width="31.5703125" style="1" customWidth="1"/>
    <col min="2" max="2" width="25" style="1" customWidth="1"/>
    <col min="3" max="3" width="11.7109375" style="1" customWidth="1"/>
    <col min="4" max="4" width="1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58.5" customHeight="1">
      <c r="A2" s="37" t="s">
        <v>95</v>
      </c>
      <c r="B2" s="36"/>
      <c r="C2" s="36"/>
      <c r="D2" s="36"/>
      <c r="E2" s="36"/>
      <c r="F2" s="36"/>
      <c r="G2" s="36"/>
    </row>
    <row r="3" spans="1:8">
      <c r="A3" s="4"/>
      <c r="B3" s="4"/>
      <c r="C3" s="4"/>
      <c r="D3" s="4"/>
      <c r="E3" s="4"/>
      <c r="F3" s="4"/>
      <c r="G3" s="5" t="s">
        <v>42</v>
      </c>
    </row>
    <row r="4" spans="1:8" ht="72" customHeight="1">
      <c r="A4" s="3" t="s">
        <v>0</v>
      </c>
      <c r="B4" s="3" t="s">
        <v>1</v>
      </c>
      <c r="C4" s="3" t="s">
        <v>85</v>
      </c>
      <c r="D4" s="3" t="s">
        <v>96</v>
      </c>
      <c r="E4" s="3" t="s">
        <v>97</v>
      </c>
      <c r="F4" s="3" t="s">
        <v>98</v>
      </c>
      <c r="G4" s="3" t="s">
        <v>99</v>
      </c>
    </row>
    <row r="5" spans="1:8" ht="15.75" customHeight="1">
      <c r="A5" s="6" t="s">
        <v>2</v>
      </c>
      <c r="B5" s="7"/>
      <c r="C5" s="8">
        <f>C7+C20</f>
        <v>1136</v>
      </c>
      <c r="D5" s="8">
        <f>D7+D20</f>
        <v>6154.4000000000005</v>
      </c>
      <c r="E5" s="8">
        <f>E7+E20</f>
        <v>1084.5999999999999</v>
      </c>
      <c r="F5" s="8">
        <f t="shared" ref="F5:F46" si="0">E5/D5*100</f>
        <v>17.623163915247623</v>
      </c>
      <c r="G5" s="8">
        <f t="shared" ref="G5:G46" si="1">E5/C5*100</f>
        <v>95.475352112676049</v>
      </c>
    </row>
    <row r="6" spans="1:8" ht="15" customHeight="1">
      <c r="A6" s="9" t="s">
        <v>3</v>
      </c>
      <c r="B6" s="10"/>
      <c r="C6" s="12"/>
      <c r="D6" s="12"/>
      <c r="E6" s="12"/>
      <c r="F6" s="8"/>
      <c r="G6" s="8"/>
    </row>
    <row r="7" spans="1:8" ht="14.25" customHeight="1">
      <c r="A7" s="29" t="s">
        <v>44</v>
      </c>
      <c r="B7" s="13">
        <v>1E+16</v>
      </c>
      <c r="C7" s="12">
        <v>217.9</v>
      </c>
      <c r="D7" s="14">
        <f>D8+D10+D11+D13+D17+D19</f>
        <v>1305.8</v>
      </c>
      <c r="E7" s="14">
        <f>E8+E10+E11+E13+E17+E19</f>
        <v>212.49999999999997</v>
      </c>
      <c r="F7" s="14">
        <f t="shared" si="0"/>
        <v>16.273548782355643</v>
      </c>
      <c r="G7" s="14">
        <f t="shared" si="1"/>
        <v>97.521798990362541</v>
      </c>
    </row>
    <row r="8" spans="1:8" ht="13.5" customHeight="1">
      <c r="A8" s="29" t="s">
        <v>45</v>
      </c>
      <c r="B8" s="13">
        <v>1.01E+16</v>
      </c>
      <c r="C8" s="11">
        <v>12</v>
      </c>
      <c r="D8" s="11">
        <f>D9</f>
        <v>206.1</v>
      </c>
      <c r="E8" s="11">
        <f>E9</f>
        <v>17.100000000000001</v>
      </c>
      <c r="F8" s="14">
        <f t="shared" si="0"/>
        <v>8.2969432314410501</v>
      </c>
      <c r="G8" s="14">
        <f t="shared" si="1"/>
        <v>142.5</v>
      </c>
    </row>
    <row r="9" spans="1:8" ht="16.5" customHeight="1">
      <c r="A9" s="29" t="s">
        <v>46</v>
      </c>
      <c r="B9" s="15" t="s">
        <v>47</v>
      </c>
      <c r="C9" s="11">
        <v>12</v>
      </c>
      <c r="D9" s="11">
        <v>206.1</v>
      </c>
      <c r="E9" s="11">
        <v>17.100000000000001</v>
      </c>
      <c r="F9" s="14">
        <f t="shared" si="0"/>
        <v>8.2969432314410501</v>
      </c>
      <c r="G9" s="14">
        <f t="shared" si="1"/>
        <v>142.5</v>
      </c>
    </row>
    <row r="10" spans="1:8" ht="39.75" customHeight="1">
      <c r="A10" s="29" t="s">
        <v>73</v>
      </c>
      <c r="B10" s="13">
        <v>1.03E+16</v>
      </c>
      <c r="C10" s="11">
        <v>120.6</v>
      </c>
      <c r="D10" s="11">
        <v>509.9</v>
      </c>
      <c r="E10" s="11">
        <v>129.6</v>
      </c>
      <c r="F10" s="14">
        <f t="shared" si="0"/>
        <v>25.416748382035692</v>
      </c>
      <c r="G10" s="14">
        <f t="shared" si="1"/>
        <v>107.46268656716418</v>
      </c>
    </row>
    <row r="11" spans="1:8">
      <c r="A11" s="29" t="s">
        <v>48</v>
      </c>
      <c r="B11" s="13">
        <v>1.05E+16</v>
      </c>
      <c r="C11" s="11">
        <v>9.1</v>
      </c>
      <c r="D11" s="11">
        <f>D12</f>
        <v>11.8</v>
      </c>
      <c r="E11" s="11">
        <f>E12</f>
        <v>37.5</v>
      </c>
      <c r="F11" s="14" t="s">
        <v>101</v>
      </c>
      <c r="G11" s="14" t="s">
        <v>100</v>
      </c>
      <c r="H11" s="2"/>
    </row>
    <row r="12" spans="1:8" ht="15" customHeight="1">
      <c r="A12" s="29" t="s">
        <v>49</v>
      </c>
      <c r="B12" s="15" t="s">
        <v>50</v>
      </c>
      <c r="C12" s="11">
        <v>9.1</v>
      </c>
      <c r="D12" s="11">
        <v>11.8</v>
      </c>
      <c r="E12" s="11">
        <v>37.5</v>
      </c>
      <c r="F12" s="14" t="s">
        <v>101</v>
      </c>
      <c r="G12" s="14" t="s">
        <v>100</v>
      </c>
      <c r="H12" s="2"/>
    </row>
    <row r="13" spans="1:8">
      <c r="A13" s="29" t="s">
        <v>51</v>
      </c>
      <c r="B13" s="13">
        <v>1.06E+16</v>
      </c>
      <c r="C13" s="11">
        <v>55</v>
      </c>
      <c r="D13" s="11">
        <f>D14+D15</f>
        <v>528</v>
      </c>
      <c r="E13" s="11">
        <f>E14+E15</f>
        <v>22.1</v>
      </c>
      <c r="F13" s="14">
        <f t="shared" si="0"/>
        <v>4.1856060606060614</v>
      </c>
      <c r="G13" s="14">
        <f t="shared" si="1"/>
        <v>40.181818181818187</v>
      </c>
      <c r="H13" s="2"/>
    </row>
    <row r="14" spans="1:8" ht="13.5" customHeight="1">
      <c r="A14" s="29" t="s">
        <v>52</v>
      </c>
      <c r="B14" s="15" t="s">
        <v>53</v>
      </c>
      <c r="C14" s="11">
        <v>25.5</v>
      </c>
      <c r="D14" s="11">
        <v>167</v>
      </c>
      <c r="E14" s="11">
        <v>3.3</v>
      </c>
      <c r="F14" s="14">
        <f t="shared" si="0"/>
        <v>1.9760479041916166</v>
      </c>
      <c r="G14" s="14">
        <f t="shared" si="1"/>
        <v>12.941176470588234</v>
      </c>
      <c r="H14" s="2"/>
    </row>
    <row r="15" spans="1:8">
      <c r="A15" s="29" t="s">
        <v>54</v>
      </c>
      <c r="B15" s="15" t="s">
        <v>55</v>
      </c>
      <c r="C15" s="11">
        <v>29.5</v>
      </c>
      <c r="D15" s="11">
        <v>361</v>
      </c>
      <c r="E15" s="11">
        <v>18.8</v>
      </c>
      <c r="F15" s="14">
        <f t="shared" si="0"/>
        <v>5.2077562326869806</v>
      </c>
      <c r="G15" s="14">
        <f t="shared" si="1"/>
        <v>63.728813559322042</v>
      </c>
      <c r="H15" s="2"/>
    </row>
    <row r="16" spans="1:8" ht="53.25" hidden="1" customHeight="1">
      <c r="A16" s="29" t="s">
        <v>70</v>
      </c>
      <c r="B16" s="13">
        <v>1.08E+16</v>
      </c>
      <c r="C16" s="24">
        <v>0</v>
      </c>
      <c r="D16" s="24"/>
      <c r="E16" s="24"/>
      <c r="F16" s="14" t="e">
        <f t="shared" si="0"/>
        <v>#DIV/0!</v>
      </c>
      <c r="G16" s="14" t="e">
        <f t="shared" si="1"/>
        <v>#DIV/0!</v>
      </c>
      <c r="H16" s="2"/>
    </row>
    <row r="17" spans="1:8" ht="39" customHeight="1">
      <c r="A17" s="29" t="s">
        <v>67</v>
      </c>
      <c r="B17" s="13">
        <v>1.11E+16</v>
      </c>
      <c r="C17" s="11">
        <v>14.3</v>
      </c>
      <c r="D17" s="11">
        <f>D18</f>
        <v>50</v>
      </c>
      <c r="E17" s="11">
        <f>E18</f>
        <v>6.2</v>
      </c>
      <c r="F17" s="14">
        <f t="shared" si="0"/>
        <v>12.4</v>
      </c>
      <c r="G17" s="14">
        <f t="shared" si="1"/>
        <v>43.356643356643353</v>
      </c>
      <c r="H17" s="2"/>
    </row>
    <row r="18" spans="1:8" ht="132" customHeight="1">
      <c r="A18" s="29" t="s">
        <v>68</v>
      </c>
      <c r="B18" s="15" t="s">
        <v>69</v>
      </c>
      <c r="C18" s="11">
        <v>14.3</v>
      </c>
      <c r="D18" s="11">
        <v>50</v>
      </c>
      <c r="E18" s="11">
        <v>6.2</v>
      </c>
      <c r="F18" s="14">
        <f t="shared" si="0"/>
        <v>12.4</v>
      </c>
      <c r="G18" s="14">
        <f t="shared" si="1"/>
        <v>43.356643356643353</v>
      </c>
      <c r="H18" s="2"/>
    </row>
    <row r="19" spans="1:8" ht="16.5" customHeight="1">
      <c r="A19" s="32" t="s">
        <v>74</v>
      </c>
      <c r="B19" s="15" t="s">
        <v>75</v>
      </c>
      <c r="C19" s="16">
        <v>6.9</v>
      </c>
      <c r="D19" s="16">
        <v>0</v>
      </c>
      <c r="E19" s="16">
        <v>0</v>
      </c>
      <c r="F19" s="14">
        <v>0</v>
      </c>
      <c r="G19" s="14">
        <f t="shared" si="1"/>
        <v>0</v>
      </c>
      <c r="H19" s="2"/>
    </row>
    <row r="20" spans="1:8" ht="39" customHeight="1">
      <c r="A20" s="29" t="s">
        <v>56</v>
      </c>
      <c r="B20" s="15" t="s">
        <v>76</v>
      </c>
      <c r="C20" s="11">
        <f t="shared" ref="C20" si="2">C21+C24+C25+C27</f>
        <v>918.1</v>
      </c>
      <c r="D20" s="11">
        <f>D21+D24+D25+D27</f>
        <v>4848.6000000000004</v>
      </c>
      <c r="E20" s="11">
        <f>E21+E24+E25+E27</f>
        <v>872.1</v>
      </c>
      <c r="F20" s="14">
        <f t="shared" si="0"/>
        <v>17.98663531741121</v>
      </c>
      <c r="G20" s="14">
        <f t="shared" si="1"/>
        <v>94.989652543295932</v>
      </c>
      <c r="H20" s="2"/>
    </row>
    <row r="21" spans="1:8" ht="53.25" customHeight="1">
      <c r="A21" s="29" t="s">
        <v>57</v>
      </c>
      <c r="B21" s="15" t="s">
        <v>77</v>
      </c>
      <c r="C21" s="12">
        <v>810.6</v>
      </c>
      <c r="D21" s="12">
        <f>D22+D23</f>
        <v>1703.2</v>
      </c>
      <c r="E21" s="12">
        <f>E22+E23</f>
        <v>760.7</v>
      </c>
      <c r="F21" s="14">
        <f t="shared" si="0"/>
        <v>44.662987317989668</v>
      </c>
      <c r="G21" s="14">
        <f t="shared" si="1"/>
        <v>93.844066123858866</v>
      </c>
      <c r="H21" s="2"/>
    </row>
    <row r="22" spans="1:8" ht="53.25" customHeight="1">
      <c r="A22" s="29" t="s">
        <v>58</v>
      </c>
      <c r="B22" s="15" t="s">
        <v>78</v>
      </c>
      <c r="C22" s="12">
        <v>10.6</v>
      </c>
      <c r="D22" s="12">
        <v>42.8</v>
      </c>
      <c r="E22" s="12">
        <v>10.7</v>
      </c>
      <c r="F22" s="14">
        <f t="shared" si="0"/>
        <v>25</v>
      </c>
      <c r="G22" s="14">
        <f t="shared" si="1"/>
        <v>100.94339622641509</v>
      </c>
      <c r="H22" s="2"/>
    </row>
    <row r="23" spans="1:8" ht="65.25" customHeight="1">
      <c r="A23" s="29" t="s">
        <v>59</v>
      </c>
      <c r="B23" s="15" t="s">
        <v>79</v>
      </c>
      <c r="C23" s="12">
        <v>800</v>
      </c>
      <c r="D23" s="12">
        <v>1660.4</v>
      </c>
      <c r="E23" s="12">
        <v>750</v>
      </c>
      <c r="F23" s="14">
        <f t="shared" si="0"/>
        <v>45.169838593110093</v>
      </c>
      <c r="G23" s="14">
        <f t="shared" si="1"/>
        <v>93.75</v>
      </c>
      <c r="H23" s="2"/>
    </row>
    <row r="24" spans="1:8" ht="116.25" customHeight="1">
      <c r="A24" s="19" t="s">
        <v>80</v>
      </c>
      <c r="B24" s="15" t="s">
        <v>81</v>
      </c>
      <c r="C24" s="12">
        <v>0</v>
      </c>
      <c r="D24" s="12">
        <v>2434</v>
      </c>
      <c r="E24" s="12">
        <v>0</v>
      </c>
      <c r="F24" s="14">
        <f t="shared" si="0"/>
        <v>0</v>
      </c>
      <c r="G24" s="14">
        <v>0</v>
      </c>
      <c r="H24" s="2"/>
    </row>
    <row r="25" spans="1:8" ht="50.25" customHeight="1">
      <c r="A25" s="29" t="s">
        <v>60</v>
      </c>
      <c r="B25" s="15" t="s">
        <v>82</v>
      </c>
      <c r="C25" s="11">
        <v>23.5</v>
      </c>
      <c r="D25" s="11">
        <f>D26</f>
        <v>138.80000000000001</v>
      </c>
      <c r="E25" s="11">
        <f>E26</f>
        <v>27.3</v>
      </c>
      <c r="F25" s="14">
        <f t="shared" si="0"/>
        <v>19.668587896253602</v>
      </c>
      <c r="G25" s="14">
        <f t="shared" si="1"/>
        <v>116.17021276595744</v>
      </c>
      <c r="H25" s="2"/>
    </row>
    <row r="26" spans="1:8" ht="51.75" customHeight="1">
      <c r="A26" s="29" t="s">
        <v>61</v>
      </c>
      <c r="B26" s="13">
        <v>2.02351181000001E+16</v>
      </c>
      <c r="C26" s="11">
        <v>23.5</v>
      </c>
      <c r="D26" s="11">
        <v>138.80000000000001</v>
      </c>
      <c r="E26" s="11">
        <v>27.3</v>
      </c>
      <c r="F26" s="14">
        <f t="shared" si="0"/>
        <v>19.668587896253602</v>
      </c>
      <c r="G26" s="14">
        <f t="shared" si="1"/>
        <v>116.17021276595744</v>
      </c>
      <c r="H26" s="2"/>
    </row>
    <row r="27" spans="1:8" ht="15" customHeight="1">
      <c r="A27" s="29" t="s">
        <v>62</v>
      </c>
      <c r="B27" s="15" t="s">
        <v>83</v>
      </c>
      <c r="C27" s="11">
        <v>84</v>
      </c>
      <c r="D27" s="11">
        <f>D28</f>
        <v>572.6</v>
      </c>
      <c r="E27" s="11">
        <f>E28</f>
        <v>84.1</v>
      </c>
      <c r="F27" s="14">
        <f t="shared" si="0"/>
        <v>14.687390848760041</v>
      </c>
      <c r="G27" s="14">
        <f t="shared" si="1"/>
        <v>100.11904761904762</v>
      </c>
      <c r="H27" s="2"/>
    </row>
    <row r="28" spans="1:8" ht="27" customHeight="1">
      <c r="A28" s="29" t="s">
        <v>63</v>
      </c>
      <c r="B28" s="15" t="s">
        <v>84</v>
      </c>
      <c r="C28" s="11">
        <v>84</v>
      </c>
      <c r="D28" s="11">
        <v>572.6</v>
      </c>
      <c r="E28" s="11">
        <v>84.1</v>
      </c>
      <c r="F28" s="14">
        <f t="shared" si="0"/>
        <v>14.687390848760041</v>
      </c>
      <c r="G28" s="14">
        <f t="shared" si="1"/>
        <v>100.11904761904762</v>
      </c>
      <c r="H28" s="2"/>
    </row>
    <row r="29" spans="1:8" ht="18" customHeight="1">
      <c r="A29" s="17" t="s">
        <v>4</v>
      </c>
      <c r="B29" s="18"/>
      <c r="C29" s="8">
        <f t="shared" ref="C29" si="3">C31+C35+C37+C40+C45+C43</f>
        <v>1206</v>
      </c>
      <c r="D29" s="8">
        <f t="shared" ref="D29:E29" si="4">D31+D35+D37+D40+D45+D43</f>
        <v>6329.4</v>
      </c>
      <c r="E29" s="8">
        <f t="shared" si="4"/>
        <v>917.59999999999991</v>
      </c>
      <c r="F29" s="8">
        <f t="shared" si="0"/>
        <v>14.497424716402818</v>
      </c>
      <c r="G29" s="8">
        <f t="shared" si="1"/>
        <v>76.086235489220556</v>
      </c>
      <c r="H29" s="2"/>
    </row>
    <row r="30" spans="1:8">
      <c r="A30" s="19" t="s">
        <v>3</v>
      </c>
      <c r="B30" s="20"/>
      <c r="C30" s="8"/>
      <c r="D30" s="8"/>
      <c r="E30" s="8"/>
      <c r="F30" s="8"/>
      <c r="G30" s="8"/>
      <c r="H30" s="2"/>
    </row>
    <row r="31" spans="1:8">
      <c r="A31" s="19" t="s">
        <v>5</v>
      </c>
      <c r="B31" s="18" t="s">
        <v>6</v>
      </c>
      <c r="C31" s="14">
        <f t="shared" ref="C31" si="5">C32+C33+C34</f>
        <v>586.40000000000009</v>
      </c>
      <c r="D31" s="14">
        <f t="shared" ref="D31:E31" si="6">D32+D33+D34</f>
        <v>1829</v>
      </c>
      <c r="E31" s="14">
        <f t="shared" si="6"/>
        <v>392.7</v>
      </c>
      <c r="F31" s="14">
        <f t="shared" si="0"/>
        <v>21.470749043193003</v>
      </c>
      <c r="G31" s="14">
        <f t="shared" si="1"/>
        <v>66.967939972714859</v>
      </c>
      <c r="H31" s="2"/>
    </row>
    <row r="32" spans="1:8" ht="51.75" customHeight="1">
      <c r="A32" s="19" t="s">
        <v>7</v>
      </c>
      <c r="B32" s="21" t="s">
        <v>8</v>
      </c>
      <c r="C32" s="14">
        <v>583.70000000000005</v>
      </c>
      <c r="D32" s="30">
        <v>1818</v>
      </c>
      <c r="E32" s="14">
        <v>390.3</v>
      </c>
      <c r="F32" s="14">
        <f t="shared" si="0"/>
        <v>21.46864686468647</v>
      </c>
      <c r="G32" s="14">
        <f t="shared" si="1"/>
        <v>66.866541031351716</v>
      </c>
      <c r="H32" s="2"/>
    </row>
    <row r="33" spans="1:8">
      <c r="A33" s="19" t="s">
        <v>9</v>
      </c>
      <c r="B33" s="18" t="s">
        <v>10</v>
      </c>
      <c r="C33" s="14">
        <v>0</v>
      </c>
      <c r="D33" s="30">
        <v>5</v>
      </c>
      <c r="E33" s="14">
        <v>0</v>
      </c>
      <c r="F33" s="14">
        <f t="shared" si="0"/>
        <v>0</v>
      </c>
      <c r="G33" s="14">
        <v>0</v>
      </c>
      <c r="H33" s="2"/>
    </row>
    <row r="34" spans="1:8" ht="24.75" customHeight="1">
      <c r="A34" s="19" t="s">
        <v>11</v>
      </c>
      <c r="B34" s="18" t="s">
        <v>12</v>
      </c>
      <c r="C34" s="14">
        <v>2.7</v>
      </c>
      <c r="D34" s="14">
        <v>6</v>
      </c>
      <c r="E34" s="14">
        <v>2.4</v>
      </c>
      <c r="F34" s="14">
        <f t="shared" si="0"/>
        <v>40</v>
      </c>
      <c r="G34" s="14">
        <f t="shared" si="1"/>
        <v>88.888888888888886</v>
      </c>
      <c r="H34" s="2"/>
    </row>
    <row r="35" spans="1:8">
      <c r="A35" s="19" t="s">
        <v>13</v>
      </c>
      <c r="B35" s="18" t="s">
        <v>14</v>
      </c>
      <c r="C35" s="14">
        <f t="shared" ref="C35:E35" si="7">C36</f>
        <v>23.5</v>
      </c>
      <c r="D35" s="14">
        <f t="shared" si="7"/>
        <v>138.80000000000001</v>
      </c>
      <c r="E35" s="14">
        <f>E36</f>
        <v>27.3</v>
      </c>
      <c r="F35" s="14">
        <f t="shared" si="0"/>
        <v>19.668587896253602</v>
      </c>
      <c r="G35" s="14">
        <f t="shared" si="1"/>
        <v>116.17021276595744</v>
      </c>
      <c r="H35" s="2"/>
    </row>
    <row r="36" spans="1:8" ht="30" customHeight="1">
      <c r="A36" s="19" t="s">
        <v>15</v>
      </c>
      <c r="B36" s="18" t="s">
        <v>16</v>
      </c>
      <c r="C36" s="14">
        <v>23.5</v>
      </c>
      <c r="D36" s="14">
        <v>138.80000000000001</v>
      </c>
      <c r="E36" s="14">
        <v>27.3</v>
      </c>
      <c r="F36" s="14">
        <f t="shared" si="0"/>
        <v>19.668587896253602</v>
      </c>
      <c r="G36" s="14">
        <f t="shared" si="1"/>
        <v>116.17021276595744</v>
      </c>
      <c r="H36" s="2"/>
    </row>
    <row r="37" spans="1:8" ht="16.5" customHeight="1">
      <c r="A37" s="19" t="s">
        <v>17</v>
      </c>
      <c r="B37" s="18" t="s">
        <v>18</v>
      </c>
      <c r="C37" s="14">
        <f>C38+C39</f>
        <v>55.4</v>
      </c>
      <c r="D37" s="14">
        <f>D38+D39</f>
        <v>2718.9</v>
      </c>
      <c r="E37" s="14">
        <f>E38+E39</f>
        <v>62.9</v>
      </c>
      <c r="F37" s="14">
        <f t="shared" si="0"/>
        <v>2.3134355805656694</v>
      </c>
      <c r="G37" s="14">
        <f t="shared" si="1"/>
        <v>113.53790613718411</v>
      </c>
      <c r="H37" s="2"/>
    </row>
    <row r="38" spans="1:8" ht="25.5">
      <c r="A38" s="19" t="s">
        <v>19</v>
      </c>
      <c r="B38" s="18" t="s">
        <v>20</v>
      </c>
      <c r="C38" s="14">
        <v>55.4</v>
      </c>
      <c r="D38" s="14">
        <v>2543.9</v>
      </c>
      <c r="E38" s="14">
        <v>62.9</v>
      </c>
      <c r="F38" s="14">
        <f t="shared" si="0"/>
        <v>2.4725814693973818</v>
      </c>
      <c r="G38" s="14">
        <f t="shared" si="1"/>
        <v>113.53790613718411</v>
      </c>
      <c r="H38" s="2"/>
    </row>
    <row r="39" spans="1:8" s="31" customFormat="1" ht="25.5">
      <c r="A39" s="19" t="s">
        <v>87</v>
      </c>
      <c r="B39" s="18" t="s">
        <v>88</v>
      </c>
      <c r="C39" s="14">
        <v>0</v>
      </c>
      <c r="D39" s="14">
        <v>175</v>
      </c>
      <c r="E39" s="14">
        <v>0</v>
      </c>
      <c r="F39" s="14">
        <f t="shared" si="0"/>
        <v>0</v>
      </c>
      <c r="G39" s="14">
        <v>0</v>
      </c>
      <c r="H39" s="2"/>
    </row>
    <row r="40" spans="1:8" ht="15" customHeight="1">
      <c r="A40" s="19" t="s">
        <v>21</v>
      </c>
      <c r="B40" s="18" t="s">
        <v>22</v>
      </c>
      <c r="C40" s="14">
        <f t="shared" ref="C40" si="8">C42</f>
        <v>113.5</v>
      </c>
      <c r="D40" s="14">
        <f t="shared" ref="D40:E40" si="9">D42</f>
        <v>112.6</v>
      </c>
      <c r="E40" s="14">
        <f t="shared" si="9"/>
        <v>108.4</v>
      </c>
      <c r="F40" s="14">
        <f t="shared" si="0"/>
        <v>96.26998223801067</v>
      </c>
      <c r="G40" s="14">
        <f t="shared" si="1"/>
        <v>95.506607929515425</v>
      </c>
      <c r="H40" s="2"/>
    </row>
    <row r="41" spans="1:8" hidden="1">
      <c r="A41" s="19" t="s">
        <v>23</v>
      </c>
      <c r="B41" s="18" t="s">
        <v>24</v>
      </c>
      <c r="C41" s="14"/>
      <c r="D41" s="14"/>
      <c r="E41" s="14"/>
      <c r="F41" s="14" t="e">
        <f t="shared" si="0"/>
        <v>#DIV/0!</v>
      </c>
      <c r="G41" s="14" t="e">
        <f t="shared" si="1"/>
        <v>#DIV/0!</v>
      </c>
      <c r="H41" s="2"/>
    </row>
    <row r="42" spans="1:8">
      <c r="A42" s="19" t="s">
        <v>25</v>
      </c>
      <c r="B42" s="18" t="s">
        <v>26</v>
      </c>
      <c r="C42" s="14">
        <v>113.5</v>
      </c>
      <c r="D42" s="14">
        <v>112.6</v>
      </c>
      <c r="E42" s="14">
        <v>108.4</v>
      </c>
      <c r="F42" s="14">
        <f t="shared" si="0"/>
        <v>96.26998223801067</v>
      </c>
      <c r="G42" s="14">
        <f t="shared" si="1"/>
        <v>95.506607929515425</v>
      </c>
      <c r="H42" s="2"/>
    </row>
    <row r="43" spans="1:8" s="31" customFormat="1">
      <c r="A43" s="19" t="s">
        <v>89</v>
      </c>
      <c r="B43" s="18" t="s">
        <v>91</v>
      </c>
      <c r="C43" s="14">
        <f t="shared" ref="C43:E43" si="10">C44</f>
        <v>2</v>
      </c>
      <c r="D43" s="14">
        <v>0</v>
      </c>
      <c r="E43" s="14">
        <v>0</v>
      </c>
      <c r="F43" s="14">
        <v>0</v>
      </c>
      <c r="G43" s="14">
        <f t="shared" si="1"/>
        <v>0</v>
      </c>
      <c r="H43" s="2"/>
    </row>
    <row r="44" spans="1:8" s="31" customFormat="1" ht="38.25">
      <c r="A44" s="19" t="s">
        <v>90</v>
      </c>
      <c r="B44" s="18" t="s">
        <v>92</v>
      </c>
      <c r="C44" s="14">
        <v>2</v>
      </c>
      <c r="D44" s="14">
        <v>0</v>
      </c>
      <c r="E44" s="14">
        <v>0</v>
      </c>
      <c r="F44" s="14">
        <v>0</v>
      </c>
      <c r="G44" s="14">
        <f t="shared" si="1"/>
        <v>0</v>
      </c>
      <c r="H44" s="2"/>
    </row>
    <row r="45" spans="1:8">
      <c r="A45" s="19" t="s">
        <v>71</v>
      </c>
      <c r="B45" s="18" t="s">
        <v>27</v>
      </c>
      <c r="C45" s="14">
        <f t="shared" ref="C45:E45" si="11">C46</f>
        <v>425.2</v>
      </c>
      <c r="D45" s="14">
        <f t="shared" si="11"/>
        <v>1530.1</v>
      </c>
      <c r="E45" s="14">
        <f t="shared" si="11"/>
        <v>326.3</v>
      </c>
      <c r="F45" s="14">
        <f t="shared" si="0"/>
        <v>21.325403568394226</v>
      </c>
      <c r="G45" s="14">
        <f t="shared" si="1"/>
        <v>76.740357478833502</v>
      </c>
      <c r="H45" s="2"/>
    </row>
    <row r="46" spans="1:8">
      <c r="A46" s="19" t="s">
        <v>28</v>
      </c>
      <c r="B46" s="18" t="s">
        <v>29</v>
      </c>
      <c r="C46" s="14">
        <v>425.2</v>
      </c>
      <c r="D46" s="14">
        <v>1530.1</v>
      </c>
      <c r="E46" s="14">
        <v>326.3</v>
      </c>
      <c r="F46" s="14">
        <f t="shared" si="0"/>
        <v>21.325403568394226</v>
      </c>
      <c r="G46" s="14">
        <f t="shared" si="1"/>
        <v>76.740357478833502</v>
      </c>
      <c r="H46" s="2"/>
    </row>
    <row r="47" spans="1:8" ht="31.5" customHeight="1">
      <c r="A47" s="19" t="s">
        <v>30</v>
      </c>
      <c r="B47" s="18"/>
      <c r="C47" s="14">
        <f>C5-C29</f>
        <v>-70</v>
      </c>
      <c r="D47" s="14">
        <f>D5-D29</f>
        <v>-174.99999999999909</v>
      </c>
      <c r="E47" s="14">
        <f>E5-E29</f>
        <v>167</v>
      </c>
      <c r="F47" s="14"/>
      <c r="G47" s="14"/>
    </row>
    <row r="48" spans="1:8" ht="15" customHeight="1">
      <c r="A48" s="17" t="s">
        <v>31</v>
      </c>
      <c r="B48" s="20"/>
      <c r="C48" s="8">
        <f>C50</f>
        <v>70</v>
      </c>
      <c r="D48" s="8">
        <f t="shared" ref="D48" si="12">D50</f>
        <v>0</v>
      </c>
      <c r="E48" s="8">
        <f>E50</f>
        <v>-167</v>
      </c>
      <c r="F48" s="8"/>
      <c r="G48" s="8"/>
    </row>
    <row r="49" spans="1:7">
      <c r="A49" s="19" t="s">
        <v>3</v>
      </c>
      <c r="B49" s="18"/>
      <c r="C49" s="14"/>
      <c r="D49" s="14"/>
      <c r="E49" s="14"/>
      <c r="F49" s="14"/>
      <c r="G49" s="14"/>
    </row>
    <row r="50" spans="1:7" ht="29.25" customHeight="1">
      <c r="A50" s="19" t="s">
        <v>32</v>
      </c>
      <c r="B50" s="18" t="s">
        <v>33</v>
      </c>
      <c r="C50" s="14">
        <f t="shared" ref="C50" si="13">C51+C52</f>
        <v>70</v>
      </c>
      <c r="D50" s="14">
        <f t="shared" ref="D50:E50" si="14">D51+D52</f>
        <v>0</v>
      </c>
      <c r="E50" s="14">
        <f t="shared" si="14"/>
        <v>-167</v>
      </c>
      <c r="F50" s="14"/>
      <c r="G50" s="14"/>
    </row>
    <row r="51" spans="1:7" ht="27" customHeight="1">
      <c r="A51" s="19" t="s">
        <v>34</v>
      </c>
      <c r="B51" s="18" t="s">
        <v>35</v>
      </c>
      <c r="C51" s="14">
        <v>-1203.7</v>
      </c>
      <c r="D51" s="14">
        <v>-6154.4</v>
      </c>
      <c r="E51" s="14">
        <v>-1086.5</v>
      </c>
      <c r="F51" s="14"/>
      <c r="G51" s="14"/>
    </row>
    <row r="52" spans="1:7" ht="31.5" customHeight="1">
      <c r="A52" s="19" t="s">
        <v>36</v>
      </c>
      <c r="B52" s="18" t="s">
        <v>37</v>
      </c>
      <c r="C52" s="14">
        <v>1273.7</v>
      </c>
      <c r="D52" s="14">
        <v>6154.4</v>
      </c>
      <c r="E52" s="14">
        <v>919.5</v>
      </c>
      <c r="F52" s="14"/>
      <c r="G52" s="14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36" t="s">
        <v>43</v>
      </c>
      <c r="B56" s="36"/>
      <c r="C56" s="36"/>
      <c r="D56" s="36"/>
      <c r="E56" s="36"/>
      <c r="F56" s="36"/>
      <c r="G56" s="36"/>
    </row>
    <row r="57" spans="1:7">
      <c r="A57" s="4"/>
      <c r="B57" s="4"/>
      <c r="C57" s="4"/>
      <c r="D57" s="4"/>
      <c r="E57" s="4"/>
      <c r="F57" s="4"/>
      <c r="G57" s="4"/>
    </row>
  </sheetData>
  <mergeCells count="2">
    <mergeCell ref="A56:G56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A2" sqref="A2:G16"/>
    </sheetView>
  </sheetViews>
  <sheetFormatPr defaultRowHeight="15"/>
  <cols>
    <col min="1" max="1" width="22.28515625" style="1" customWidth="1"/>
    <col min="2" max="2" width="15.7109375" style="1" customWidth="1"/>
    <col min="3" max="3" width="14.140625" style="1" customWidth="1"/>
    <col min="4" max="4" width="16.7109375" style="1" customWidth="1"/>
    <col min="5" max="5" width="12.7109375" style="1" customWidth="1"/>
    <col min="6" max="6" width="15.42578125" style="1" customWidth="1"/>
    <col min="7" max="7" width="15.14062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37" t="s">
        <v>102</v>
      </c>
      <c r="B2" s="36"/>
      <c r="C2" s="36"/>
      <c r="D2" s="36"/>
      <c r="E2" s="36"/>
      <c r="F2" s="36"/>
      <c r="G2" s="36"/>
    </row>
    <row r="3" spans="1:7">
      <c r="A3" s="4"/>
      <c r="B3" s="4"/>
      <c r="C3" s="4"/>
      <c r="D3" s="4"/>
      <c r="E3" s="4"/>
      <c r="F3" s="4"/>
      <c r="G3" s="5"/>
    </row>
    <row r="4" spans="1:7" ht="75" customHeight="1">
      <c r="A4" s="25" t="s">
        <v>38</v>
      </c>
      <c r="B4" s="25" t="s">
        <v>39</v>
      </c>
      <c r="C4" s="25" t="s">
        <v>86</v>
      </c>
      <c r="D4" s="25" t="s">
        <v>103</v>
      </c>
      <c r="E4" s="25" t="s">
        <v>104</v>
      </c>
      <c r="F4" s="25" t="s">
        <v>105</v>
      </c>
      <c r="G4" s="25" t="s">
        <v>99</v>
      </c>
    </row>
    <row r="5" spans="1:7" ht="76.5" customHeight="1">
      <c r="A5" s="26" t="s">
        <v>40</v>
      </c>
      <c r="B5" s="28">
        <v>2</v>
      </c>
      <c r="C5" s="27">
        <v>464.1</v>
      </c>
      <c r="D5" s="27">
        <v>1481.7</v>
      </c>
      <c r="E5" s="27">
        <v>266.60000000000002</v>
      </c>
      <c r="F5" s="27">
        <f>E5/D5*100</f>
        <v>17.992846055206858</v>
      </c>
      <c r="G5" s="27">
        <f>E5/C5*100</f>
        <v>57.444516268045689</v>
      </c>
    </row>
    <row r="6" spans="1:7" ht="59.25" customHeight="1">
      <c r="A6" s="26" t="s">
        <v>41</v>
      </c>
      <c r="B6" s="28">
        <v>1.5</v>
      </c>
      <c r="C6" s="27">
        <v>226.4</v>
      </c>
      <c r="D6" s="27">
        <v>1255.8</v>
      </c>
      <c r="E6" s="27">
        <v>183.9</v>
      </c>
      <c r="F6" s="27">
        <f>E6/D6*100</f>
        <v>14.644051600573341</v>
      </c>
      <c r="G6" s="27">
        <f>E6/C6*100</f>
        <v>81.227915194346295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36" t="s">
        <v>43</v>
      </c>
      <c r="B10" s="36"/>
      <c r="C10" s="36"/>
      <c r="D10" s="36"/>
      <c r="E10" s="36"/>
      <c r="F10" s="36"/>
      <c r="G10" s="36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A2" sqref="A2:F13"/>
    </sheetView>
  </sheetViews>
  <sheetFormatPr defaultRowHeight="15"/>
  <cols>
    <col min="1" max="1" width="34.285156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37" t="s">
        <v>106</v>
      </c>
      <c r="B2" s="36"/>
      <c r="C2" s="36"/>
      <c r="D2" s="36"/>
      <c r="E2" s="36"/>
      <c r="F2" s="36"/>
    </row>
    <row r="3" spans="1:7">
      <c r="A3" s="4"/>
      <c r="B3" s="4"/>
      <c r="C3" s="4"/>
      <c r="D3" s="4"/>
      <c r="E3" s="4"/>
      <c r="F3" s="5"/>
    </row>
    <row r="4" spans="1:7" ht="66.75" customHeight="1">
      <c r="A4" s="22" t="s">
        <v>64</v>
      </c>
      <c r="B4" s="3" t="s">
        <v>86</v>
      </c>
      <c r="C4" s="3" t="s">
        <v>103</v>
      </c>
      <c r="D4" s="3" t="s">
        <v>104</v>
      </c>
      <c r="E4" s="3" t="s">
        <v>105</v>
      </c>
      <c r="F4" s="3" t="s">
        <v>99</v>
      </c>
    </row>
    <row r="5" spans="1:7" ht="83.25" customHeight="1">
      <c r="A5" s="33" t="s">
        <v>72</v>
      </c>
      <c r="B5" s="12">
        <v>0</v>
      </c>
      <c r="C5" s="12">
        <v>2</v>
      </c>
      <c r="D5" s="12">
        <v>0</v>
      </c>
      <c r="E5" s="12">
        <f>D5/C5*100</f>
        <v>0</v>
      </c>
      <c r="F5" s="12">
        <v>0</v>
      </c>
    </row>
    <row r="6" spans="1:7" ht="80.25" customHeight="1">
      <c r="A6" s="34" t="s">
        <v>66</v>
      </c>
      <c r="B6" s="12">
        <v>110.7</v>
      </c>
      <c r="C6" s="12">
        <v>112.6</v>
      </c>
      <c r="D6" s="12">
        <v>108.4</v>
      </c>
      <c r="E6" s="12">
        <f>D6/C6*100</f>
        <v>96.26998223801067</v>
      </c>
      <c r="F6" s="12">
        <f t="shared" ref="F6:F9" si="0">D6/B6*100</f>
        <v>97.922312556458905</v>
      </c>
    </row>
    <row r="7" spans="1:7" ht="89.25">
      <c r="A7" s="35" t="s">
        <v>94</v>
      </c>
      <c r="B7" s="12">
        <v>55.4</v>
      </c>
      <c r="C7" s="12">
        <v>2543.9</v>
      </c>
      <c r="D7" s="12">
        <v>62.9</v>
      </c>
      <c r="E7" s="12">
        <f>D7/C7*100</f>
        <v>2.4725814693973818</v>
      </c>
      <c r="F7" s="12">
        <f t="shared" si="0"/>
        <v>113.53790613718411</v>
      </c>
    </row>
    <row r="8" spans="1:7" s="31" customFormat="1" ht="57" customHeight="1">
      <c r="A8" s="35" t="s">
        <v>93</v>
      </c>
      <c r="B8" s="12">
        <v>397.8</v>
      </c>
      <c r="C8" s="12">
        <v>1530.1</v>
      </c>
      <c r="D8" s="12">
        <v>326.3</v>
      </c>
      <c r="E8" s="12">
        <f>D8/C8*100</f>
        <v>21.325403568394226</v>
      </c>
      <c r="F8" s="12">
        <f t="shared" si="0"/>
        <v>82.026143790849673</v>
      </c>
    </row>
    <row r="9" spans="1:7" ht="22.5" customHeight="1">
      <c r="A9" s="17" t="s">
        <v>65</v>
      </c>
      <c r="B9" s="23">
        <f t="shared" ref="B9" si="1">B6+B7+B5+B8</f>
        <v>563.9</v>
      </c>
      <c r="C9" s="23">
        <f t="shared" ref="C9:D9" si="2">C6+C7+C5+C8</f>
        <v>4188.6000000000004</v>
      </c>
      <c r="D9" s="23">
        <f t="shared" si="2"/>
        <v>497.6</v>
      </c>
      <c r="E9" s="23">
        <f>D9/C9*100</f>
        <v>11.879864393830873</v>
      </c>
      <c r="F9" s="23">
        <f t="shared" si="0"/>
        <v>88.242596205000893</v>
      </c>
      <c r="G9" s="2"/>
    </row>
    <row r="10" spans="1:7">
      <c r="A10" s="4"/>
      <c r="B10" s="4"/>
      <c r="C10" s="4"/>
      <c r="D10" s="4"/>
      <c r="E10" s="4"/>
      <c r="F10" s="4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36" t="s">
        <v>43</v>
      </c>
      <c r="B13" s="36"/>
      <c r="C13" s="36"/>
      <c r="D13" s="36"/>
      <c r="E13" s="36"/>
      <c r="F13" s="36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  <row r="16" spans="1:7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2024-04-27T09:33:46Z</cp:lastPrinted>
  <dcterms:created xsi:type="dcterms:W3CDTF">2017-04-17T10:25:39Z</dcterms:created>
  <dcterms:modified xsi:type="dcterms:W3CDTF">2024-04-27T09:33:49Z</dcterms:modified>
</cp:coreProperties>
</file>