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90" windowWidth="13575" windowHeight="11760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G10" i="1"/>
  <c r="G11"/>
  <c r="G12"/>
  <c r="G7"/>
  <c r="G8"/>
  <c r="G9"/>
  <c r="G16"/>
  <c r="G20"/>
  <c r="G22"/>
  <c r="G24"/>
  <c r="G25"/>
  <c r="G26"/>
  <c r="G27"/>
  <c r="G28"/>
  <c r="G29"/>
  <c r="G31"/>
  <c r="G32"/>
  <c r="G35"/>
  <c r="G36"/>
  <c r="G37"/>
  <c r="G38"/>
  <c r="G39"/>
  <c r="G41"/>
  <c r="G42"/>
  <c r="G43"/>
  <c r="G46"/>
  <c r="G47"/>
  <c r="F7"/>
  <c r="F8"/>
  <c r="F9"/>
  <c r="F10"/>
  <c r="F11"/>
  <c r="F12"/>
  <c r="F14"/>
  <c r="F16"/>
  <c r="F17"/>
  <c r="F18"/>
  <c r="F20"/>
  <c r="F21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41"/>
  <c r="F42"/>
  <c r="F43"/>
  <c r="F44"/>
  <c r="F45"/>
  <c r="F46"/>
  <c r="F47"/>
  <c r="G5" i="2"/>
  <c r="F7" i="3"/>
  <c r="E7"/>
  <c r="E8"/>
  <c r="E38" i="1"/>
  <c r="E31"/>
  <c r="D31"/>
  <c r="C31"/>
  <c r="C38"/>
  <c r="C9" i="3"/>
  <c r="D9"/>
  <c r="B9"/>
  <c r="F9" s="1"/>
  <c r="D36" i="1"/>
  <c r="E36"/>
  <c r="D38"/>
  <c r="D41"/>
  <c r="E41"/>
  <c r="D44"/>
  <c r="E44"/>
  <c r="D46"/>
  <c r="E46"/>
  <c r="D51"/>
  <c r="D49" s="1"/>
  <c r="E51"/>
  <c r="E49" s="1"/>
  <c r="C44"/>
  <c r="C51"/>
  <c r="C49" s="1"/>
  <c r="C46"/>
  <c r="C41"/>
  <c r="C36"/>
  <c r="D29" l="1"/>
  <c r="C29"/>
  <c r="E9" i="3"/>
  <c r="E29" i="1"/>
  <c r="D48" l="1"/>
  <c r="F5"/>
  <c r="C48"/>
  <c r="E48"/>
  <c r="G5"/>
  <c r="F6" i="3"/>
  <c r="E5" l="1"/>
  <c r="F5" i="2"/>
  <c r="E6" i="3" l="1"/>
  <c r="G6" i="2" l="1"/>
  <c r="F6"/>
</calcChain>
</file>

<file path=xl/sharedStrings.xml><?xml version="1.0" encoding="utf-8"?>
<sst xmlns="http://schemas.openxmlformats.org/spreadsheetml/2006/main" count="123" uniqueCount="111">
  <si>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</si>
  <si>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</si>
  <si>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</si>
  <si>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</si>
  <si>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</si>
  <si>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</si>
  <si>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</si>
  <si>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</si>
  <si>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</si>
  <si>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</si>
  <si>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</si>
  <si>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</si>
  <si>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</si>
  <si>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</si>
  <si>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</si>
  <si>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</si>
  <si>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</si>
  <si>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</si>
  <si>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</si>
  <si>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</si>
  <si>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</si>
  <si>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</si>
  <si>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</si>
  <si>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</si>
  <si>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</si>
  <si>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</si>
  <si>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</si>
  <si>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</si>
  <si>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</si>
  <si>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</si>
  <si>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</si>
  <si>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</si>
  <si>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</si>
  <si>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</si>
  <si>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</si>
  <si>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</si>
  <si>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</si>
  <si>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</si>
  <si>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</si>
  <si>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</si>
  <si>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</si>
  <si>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</si>
  <si>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</si>
  <si>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</si>
  <si>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</si>
  <si>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</si>
  <si>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</si>
  <si>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</si>
  <si>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</si>
  <si>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</si>
  <si>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</si>
  <si>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</si>
  <si>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</si>
  <si>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</si>
  <si>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</si>
  <si>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</si>
  <si>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</si>
  <si>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</si>
  <si>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</si>
  <si>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</si>
  <si>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</si>
  <si>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</si>
  <si>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</si>
  <si>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</si>
  <si>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</si>
  <si>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</si>
  <si>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</si>
  <si>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</si>
  <si>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</si>
  <si>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</si>
  <si>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</si>
  <si>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</si>
  <si>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</si>
  <si>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</si>
  <si>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</si>
  <si>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</si>
  <si>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</si>
  <si>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</si>
  <si>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</si>
  <si>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</si>
  <si>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</si>
  <si>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</si>
  <si>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</si>
  <si>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% исполнения плана                       2023 года</t>
  </si>
  <si>
    <t>% исполнения 2023 года к 2022 году</t>
  </si>
  <si>
    <t>% исполнения плана 2023 года</t>
  </si>
  <si>
    <t>Другие вопросы в области национальной экономики</t>
  </si>
  <si>
    <t>00 0412 0000000000 000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</si>
  <si>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</si>
  <si>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</si>
  <si>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</si>
  <si>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</si>
  <si>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Муниципальная программа "Развитие культуры Шняевского муниципального образования Базарно-Карабулакского муниципального района"</t>
  </si>
  <si>
    <t>Муниципальная программа "Ремонт и содержание автомобильных дорог общего пользования местного значения в границах Шняевского муниципального образования Базарно-Карабулакского муниципального района"</t>
  </si>
  <si>
    <t>Обеспечение проведения выборов и референдумов</t>
  </si>
  <si>
    <t>00 0107 0000000000 000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</si>
  <si>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октября 2023 года     
</t>
  </si>
  <si>
    <t>Исполнено на 1 октября 2022 г.</t>
  </si>
  <si>
    <t>Утвержденные бюджетные назначения на                        1 октября 2023 г.</t>
  </si>
  <si>
    <t>Исполнено на 1 октября 2023 г.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</si>
  <si>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октября 2023 года     
</t>
  </si>
  <si>
    <t>Исполнено на 1 октября 2022 г. (тыс.руб)</t>
  </si>
  <si>
    <t>Утвержденные бюджетные назначения на           1 октября 2023 г. (тыс.руб)</t>
  </si>
  <si>
    <t>Исполнено на 1 октября 2023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</si>
  <si>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октября 2023 года     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</si>
  <si>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</si>
  <si>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</si>
  <si>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св. 3,4 раза</t>
  </si>
  <si>
    <t>св. 78,5 раза</t>
  </si>
  <si>
    <t>св. 2,1 раза</t>
  </si>
  <si>
    <t>св. 5,1 раза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</si>
</sst>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5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4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5"/>
    <xf numFmtId="0" fontId="8" fillId="0" borderId="6">
      <alignment horizontal="center"/>
    </xf>
    <xf numFmtId="0" fontId="9" fillId="0" borderId="7">
      <alignment horizontal="right"/>
    </xf>
    <xf numFmtId="0" fontId="8" fillId="0" borderId="0"/>
    <xf numFmtId="0" fontId="8" fillId="0" borderId="8">
      <alignment horizontal="right"/>
    </xf>
    <xf numFmtId="49" fontId="8" fillId="0" borderId="9">
      <alignment horizontal="center"/>
    </xf>
    <xf numFmtId="0" fontId="9" fillId="0" borderId="10">
      <alignment horizontal="right"/>
    </xf>
    <xf numFmtId="0" fontId="11" fillId="0" borderId="0"/>
    <xf numFmtId="166" fontId="8" fillId="0" borderId="11">
      <alignment horizontal="center"/>
    </xf>
    <xf numFmtId="0" fontId="8" fillId="0" borderId="0">
      <alignment horizontal="left"/>
    </xf>
    <xf numFmtId="49" fontId="8" fillId="0" borderId="0"/>
    <xf numFmtId="49" fontId="8" fillId="0" borderId="8">
      <alignment horizontal="right" vertical="center"/>
    </xf>
    <xf numFmtId="49" fontId="8" fillId="0" borderId="11">
      <alignment horizontal="center" vertical="center"/>
    </xf>
    <xf numFmtId="0" fontId="8" fillId="0" borderId="4">
      <alignment horizontal="left" wrapText="1"/>
    </xf>
    <xf numFmtId="49" fontId="8" fillId="0" borderId="11">
      <alignment horizontal="center"/>
    </xf>
    <xf numFmtId="0" fontId="8" fillId="0" borderId="12">
      <alignment horizontal="left" wrapText="1"/>
    </xf>
    <xf numFmtId="49" fontId="8" fillId="0" borderId="8">
      <alignment horizontal="right"/>
    </xf>
    <xf numFmtId="0" fontId="8" fillId="0" borderId="13">
      <alignment horizontal="left"/>
    </xf>
    <xf numFmtId="49" fontId="8" fillId="0" borderId="13"/>
    <xf numFmtId="49" fontId="8" fillId="0" borderId="8"/>
    <xf numFmtId="49" fontId="8" fillId="0" borderId="14">
      <alignment horizontal="center"/>
    </xf>
    <xf numFmtId="0" fontId="7" fillId="0" borderId="4">
      <alignment horizontal="center"/>
    </xf>
    <xf numFmtId="0" fontId="8" fillId="0" borderId="15">
      <alignment horizontal="center" vertical="top" wrapText="1"/>
    </xf>
    <xf numFmtId="49" fontId="8" fillId="0" borderId="15">
      <alignment horizontal="center" vertical="top" wrapText="1"/>
    </xf>
    <xf numFmtId="0" fontId="6" fillId="0" borderId="16"/>
    <xf numFmtId="0" fontId="6" fillId="0" borderId="7"/>
    <xf numFmtId="0" fontId="8" fillId="0" borderId="15">
      <alignment horizontal="center" vertical="center"/>
    </xf>
    <xf numFmtId="0" fontId="8" fillId="0" borderId="6">
      <alignment horizontal="center" vertical="center"/>
    </xf>
    <xf numFmtId="49" fontId="8" fillId="0" borderId="6">
      <alignment horizontal="center" vertical="center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9">
      <alignment horizontal="right" shrinkToFit="1"/>
    </xf>
    <xf numFmtId="0" fontId="8" fillId="0" borderId="20">
      <alignment horizontal="left" wrapText="1"/>
    </xf>
    <xf numFmtId="49" fontId="8" fillId="0" borderId="21">
      <alignment horizontal="center" shrinkToFit="1"/>
    </xf>
    <xf numFmtId="49" fontId="8" fillId="0" borderId="22">
      <alignment horizontal="center"/>
    </xf>
    <xf numFmtId="4" fontId="8" fillId="0" borderId="22">
      <alignment horizontal="right" shrinkToFit="1"/>
    </xf>
    <xf numFmtId="0" fontId="8" fillId="0" borderId="23">
      <alignment horizontal="left" wrapText="1" indent="2"/>
    </xf>
    <xf numFmtId="49" fontId="8" fillId="0" borderId="24">
      <alignment horizontal="center" shrinkToFit="1"/>
    </xf>
    <xf numFmtId="49" fontId="8" fillId="0" borderId="25">
      <alignment horizontal="center"/>
    </xf>
    <xf numFmtId="4" fontId="8" fillId="0" borderId="25">
      <alignment horizontal="right" shrinkToFit="1"/>
    </xf>
    <xf numFmtId="49" fontId="8" fillId="0" borderId="0">
      <alignment horizontal="right"/>
    </xf>
    <xf numFmtId="0" fontId="7" fillId="0" borderId="7">
      <alignment horizontal="center"/>
    </xf>
    <xf numFmtId="0" fontId="8" fillId="0" borderId="6">
      <alignment horizontal="center" vertical="center" shrinkToFit="1"/>
    </xf>
    <xf numFmtId="49" fontId="8" fillId="0" borderId="6">
      <alignment horizontal="center" vertical="center" shrinkToFit="1"/>
    </xf>
    <xf numFmtId="49" fontId="6" fillId="0" borderId="7"/>
    <xf numFmtId="0" fontId="8" fillId="0" borderId="18">
      <alignment horizontal="center" shrinkToFit="1"/>
    </xf>
    <xf numFmtId="4" fontId="8" fillId="0" borderId="26">
      <alignment horizontal="right" shrinkToFit="1"/>
    </xf>
    <xf numFmtId="49" fontId="6" fillId="0" borderId="10"/>
    <xf numFmtId="0" fontId="8" fillId="0" borderId="21">
      <alignment horizontal="center" shrinkToFit="1"/>
    </xf>
    <xf numFmtId="167" fontId="8" fillId="0" borderId="22">
      <alignment horizontal="right" shrinkToFit="1"/>
    </xf>
    <xf numFmtId="167" fontId="8" fillId="0" borderId="27">
      <alignment horizontal="right" shrinkToFit="1"/>
    </xf>
    <xf numFmtId="0" fontId="8" fillId="0" borderId="28">
      <alignment horizontal="left" wrapText="1"/>
    </xf>
    <xf numFmtId="49" fontId="8" fillId="0" borderId="24">
      <alignment horizontal="center" wrapText="1"/>
    </xf>
    <xf numFmtId="49" fontId="8" fillId="0" borderId="25">
      <alignment horizontal="center" wrapText="1"/>
    </xf>
    <xf numFmtId="4" fontId="8" fillId="0" borderId="25">
      <alignment horizontal="right" wrapText="1"/>
    </xf>
    <xf numFmtId="4" fontId="8" fillId="0" borderId="23">
      <alignment horizontal="right" wrapText="1"/>
    </xf>
    <xf numFmtId="0" fontId="6" fillId="0" borderId="10">
      <alignment wrapText="1"/>
    </xf>
    <xf numFmtId="0" fontId="8" fillId="0" borderId="29">
      <alignment horizontal="left" wrapText="1"/>
    </xf>
    <xf numFmtId="49" fontId="8" fillId="0" borderId="30">
      <alignment horizontal="center" shrinkToFit="1"/>
    </xf>
    <xf numFmtId="49" fontId="8" fillId="0" borderId="31">
      <alignment horizontal="center"/>
    </xf>
    <xf numFmtId="4" fontId="8" fillId="0" borderId="31">
      <alignment horizontal="right" shrinkToFit="1"/>
    </xf>
    <xf numFmtId="49" fontId="8" fillId="0" borderId="32">
      <alignment horizontal="center"/>
    </xf>
    <xf numFmtId="0" fontId="6" fillId="0" borderId="10"/>
    <xf numFmtId="0" fontId="11" fillId="0" borderId="13"/>
    <xf numFmtId="0" fontId="11" fillId="0" borderId="33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4">
      <alignment horizontal="left"/>
    </xf>
    <xf numFmtId="49" fontId="8" fillId="0" borderId="4">
      <alignment horizontal="left"/>
    </xf>
    <xf numFmtId="0" fontId="8" fillId="0" borderId="4">
      <alignment horizontal="center" shrinkToFit="1"/>
    </xf>
    <xf numFmtId="49" fontId="8" fillId="0" borderId="4">
      <alignment horizontal="center" vertical="center" shrinkToFit="1"/>
    </xf>
    <xf numFmtId="49" fontId="6" fillId="0" borderId="4">
      <alignment shrinkToFit="1"/>
    </xf>
    <xf numFmtId="49" fontId="8" fillId="0" borderId="4">
      <alignment horizontal="right"/>
    </xf>
    <xf numFmtId="0" fontId="8" fillId="0" borderId="18">
      <alignment horizontal="center" vertical="center" shrinkToFit="1"/>
    </xf>
    <xf numFmtId="49" fontId="8" fillId="0" borderId="19">
      <alignment horizontal="center" vertical="center"/>
    </xf>
    <xf numFmtId="0" fontId="8" fillId="0" borderId="17">
      <alignment horizontal="left" wrapText="1" indent="2"/>
    </xf>
    <xf numFmtId="0" fontId="8" fillId="0" borderId="34">
      <alignment horizontal="center" vertical="center" shrinkToFit="1"/>
    </xf>
    <xf numFmtId="49" fontId="8" fillId="0" borderId="15">
      <alignment horizontal="center" vertical="center"/>
    </xf>
    <xf numFmtId="167" fontId="8" fillId="0" borderId="15">
      <alignment horizontal="right" vertical="center" shrinkToFit="1"/>
    </xf>
    <xf numFmtId="167" fontId="8" fillId="0" borderId="29">
      <alignment horizontal="right" vertical="center" shrinkToFit="1"/>
    </xf>
    <xf numFmtId="0" fontId="8" fillId="0" borderId="35">
      <alignment horizontal="left" wrapText="1"/>
    </xf>
    <xf numFmtId="4" fontId="8" fillId="0" borderId="15">
      <alignment horizontal="right" shrinkToFit="1"/>
    </xf>
    <xf numFmtId="4" fontId="8" fillId="0" borderId="29">
      <alignment horizontal="right" shrinkToFit="1"/>
    </xf>
    <xf numFmtId="0" fontId="8" fillId="0" borderId="20">
      <alignment horizontal="left" wrapText="1" indent="2"/>
    </xf>
    <xf numFmtId="0" fontId="13" fillId="0" borderId="29">
      <alignment wrapText="1"/>
    </xf>
    <xf numFmtId="0" fontId="13" fillId="0" borderId="29"/>
    <xf numFmtId="0" fontId="13" fillId="2" borderId="29">
      <alignment wrapText="1"/>
    </xf>
    <xf numFmtId="0" fontId="8" fillId="2" borderId="28">
      <alignment horizontal="left" wrapText="1"/>
    </xf>
    <xf numFmtId="49" fontId="8" fillId="0" borderId="29">
      <alignment horizontal="center" shrinkToFit="1"/>
    </xf>
    <xf numFmtId="49" fontId="8" fillId="0" borderId="15">
      <alignment horizontal="center" vertical="center" shrinkToFit="1"/>
    </xf>
    <xf numFmtId="0" fontId="6" fillId="0" borderId="13">
      <alignment horizontal="left"/>
    </xf>
    <xf numFmtId="0" fontId="6" fillId="0" borderId="33">
      <alignment horizontal="left" wrapText="1"/>
    </xf>
    <xf numFmtId="0" fontId="6" fillId="0" borderId="33">
      <alignment horizontal="left"/>
    </xf>
    <xf numFmtId="0" fontId="8" fillId="0" borderId="33"/>
    <xf numFmtId="49" fontId="6" fillId="0" borderId="33"/>
    <xf numFmtId="49" fontId="6" fillId="0" borderId="33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4">
      <alignment horizontal="center" wrapText="1"/>
    </xf>
    <xf numFmtId="0" fontId="14" fillId="0" borderId="0">
      <alignment horizontal="center"/>
    </xf>
    <xf numFmtId="0" fontId="14" fillId="0" borderId="13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3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4"/>
    <xf numFmtId="0" fontId="11" fillId="0" borderId="0"/>
    <xf numFmtId="0" fontId="6" fillId="0" borderId="4"/>
    <xf numFmtId="0" fontId="6" fillId="0" borderId="15">
      <alignment horizontal="left" wrapText="1"/>
    </xf>
    <xf numFmtId="0" fontId="6" fillId="0" borderId="13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5">
      <alignment horizontal="left"/>
    </xf>
    <xf numFmtId="0" fontId="5" fillId="0" borderId="0"/>
    <xf numFmtId="0" fontId="11" fillId="0" borderId="4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" fillId="0" borderId="0" xfId="0" applyFont="1"/>
    <xf numFmtId="165" fontId="21" fillId="0" borderId="3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6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20" fillId="0" borderId="1" xfId="0" applyNumberFormat="1" applyFont="1" applyFill="1" applyBorder="1" applyAlignment="1">
      <alignment horizontal="right" vertical="top" wrapText="1"/>
    </xf>
    <xf numFmtId="0" fontId="17" fillId="0" borderId="0" xfId="0" applyFont="1" applyFill="1"/>
    <xf numFmtId="2" fontId="16" fillId="0" borderId="1" xfId="0" applyNumberFormat="1" applyFont="1" applyFill="1" applyBorder="1" applyAlignment="1">
      <alignment horizontal="right" vertical="top" wrapText="1"/>
    </xf>
    <xf numFmtId="2" fontId="19" fillId="0" borderId="1" xfId="0" applyNumberFormat="1" applyFont="1" applyFill="1" applyBorder="1" applyAlignment="1">
      <alignment horizontal="right" vertical="top" wrapText="1"/>
    </xf>
    <xf numFmtId="2" fontId="19" fillId="0" borderId="1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6" fillId="0" borderId="1" xfId="0" applyFont="1" applyFill="1" applyBorder="1" applyAlignment="1">
      <alignment horizontal="left" vertical="top" wrapText="1"/>
    </xf>
    <xf numFmtId="37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9" fontId="20" fillId="0" borderId="1" xfId="4" applyFont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right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right" vertical="top" wrapText="1"/>
    </xf>
    <xf numFmtId="164" fontId="19" fillId="0" borderId="1" xfId="4" applyNumberFormat="1" applyFont="1" applyFill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right" vertical="top" wrapText="1"/>
    </xf>
    <xf numFmtId="2" fontId="19" fillId="0" borderId="1" xfId="0" applyNumberFormat="1" applyFont="1" applyFill="1" applyBorder="1" applyAlignment="1">
      <alignment horizontal="right" vertical="top" wrapText="1"/>
    </xf>
    <xf numFmtId="164" fontId="19" fillId="0" borderId="1" xfId="4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right" vertical="top" wrapText="1"/>
    </xf>
    <xf numFmtId="2" fontId="19" fillId="4" borderId="1" xfId="0" applyNumberFormat="1" applyFont="1" applyFill="1" applyBorder="1" applyAlignment="1">
      <alignment horizontal="right" vertical="top" wrapText="1"/>
    </xf>
    <xf numFmtId="0" fontId="20" fillId="5" borderId="1" xfId="0" applyFont="1" applyFill="1" applyBorder="1" applyAlignment="1">
      <alignment vertical="top" wrapText="1"/>
    </xf>
    <xf numFmtId="49" fontId="20" fillId="5" borderId="1" xfId="0" applyNumberFormat="1" applyFont="1" applyFill="1" applyBorder="1" applyAlignment="1">
      <alignment horizontal="right" vertical="top" wrapText="1"/>
    </xf>
  </cellXfs>
  <cellStyles count="155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3" xfId="3"/>
    <cellStyle name="Обычный 2 4" xfId="147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20" workbookViewId="0">
      <selection activeCell="E28" sqref="E28"/>
    </sheetView>
  </sheetViews>
  <sheetFormatPr defaultRowHeight="15"/>
  <cols>
    <col min="1" max="1" width="31.5703125" style="1" customWidth="1"/>
    <col min="2" max="2" width="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58.5" customHeight="1">
      <c r="A2" s="32" t="s">
        <v>96</v>
      </c>
      <c r="B2" s="31"/>
      <c r="C2" s="31"/>
      <c r="D2" s="31"/>
      <c r="E2" s="31"/>
      <c r="F2" s="31"/>
      <c r="G2" s="31"/>
    </row>
    <row r="3" spans="1:8">
      <c r="A3" s="4"/>
      <c r="B3" s="4"/>
      <c r="C3" s="4"/>
      <c r="D3" s="4"/>
      <c r="E3" s="4"/>
      <c r="F3" s="4"/>
      <c r="G3" s="5" t="s">
        <v>42</v>
      </c>
    </row>
    <row r="4" spans="1:8" ht="72" customHeight="1">
      <c r="A4" s="3" t="s">
        <v>0</v>
      </c>
      <c r="B4" s="3" t="s">
        <v>1</v>
      </c>
      <c r="C4" s="3" t="s">
        <v>97</v>
      </c>
      <c r="D4" s="3" t="s">
        <v>98</v>
      </c>
      <c r="E4" s="3" t="s">
        <v>99</v>
      </c>
      <c r="F4" s="3" t="s">
        <v>83</v>
      </c>
      <c r="G4" s="3" t="s">
        <v>84</v>
      </c>
    </row>
    <row r="5" spans="1:8" ht="15.75" customHeight="1">
      <c r="A5" s="33" t="s">
        <v>2</v>
      </c>
      <c r="B5" s="34"/>
      <c r="C5" s="40">
        <v>4767.9000000000005</v>
      </c>
      <c r="D5" s="40">
        <v>7375</v>
      </c>
      <c r="E5" s="40">
        <v>5150.5</v>
      </c>
      <c r="F5" s="21">
        <f t="shared" ref="F5:F47" si="0">E5/D5*100</f>
        <v>69.837288135593226</v>
      </c>
      <c r="G5" s="21">
        <f t="shared" ref="G5:G47" si="1">E5/C5*100</f>
        <v>108.02449715807796</v>
      </c>
    </row>
    <row r="6" spans="1:8" ht="15" customHeight="1">
      <c r="A6" s="35" t="s">
        <v>3</v>
      </c>
      <c r="B6" s="36"/>
      <c r="C6" s="41"/>
      <c r="D6" s="43"/>
      <c r="E6" s="43"/>
      <c r="F6" s="21"/>
      <c r="G6" s="21"/>
    </row>
    <row r="7" spans="1:8" ht="14.25" customHeight="1">
      <c r="A7" s="38" t="s">
        <v>44</v>
      </c>
      <c r="B7" s="42">
        <v>1E+16</v>
      </c>
      <c r="C7" s="47">
        <v>635.30000000000018</v>
      </c>
      <c r="D7" s="47">
        <v>1047.4000000000001</v>
      </c>
      <c r="E7" s="47">
        <v>347.40000000000003</v>
      </c>
      <c r="F7" s="27">
        <f t="shared" si="0"/>
        <v>33.167844185602448</v>
      </c>
      <c r="G7" s="23">
        <f t="shared" si="1"/>
        <v>54.682827010861004</v>
      </c>
      <c r="H7" s="2"/>
    </row>
    <row r="8" spans="1:8" ht="13.5" customHeight="1">
      <c r="A8" s="38" t="s">
        <v>45</v>
      </c>
      <c r="B8" s="42">
        <v>1.01E+16</v>
      </c>
      <c r="C8" s="49">
        <v>86</v>
      </c>
      <c r="D8" s="49">
        <v>206.1</v>
      </c>
      <c r="E8" s="49">
        <v>59</v>
      </c>
      <c r="F8" s="27">
        <f t="shared" si="0"/>
        <v>28.626880155264434</v>
      </c>
      <c r="G8" s="23">
        <f t="shared" si="1"/>
        <v>68.604651162790702</v>
      </c>
      <c r="H8" s="2"/>
    </row>
    <row r="9" spans="1:8" ht="16.5" customHeight="1">
      <c r="A9" s="38" t="s">
        <v>46</v>
      </c>
      <c r="B9" s="44" t="s">
        <v>47</v>
      </c>
      <c r="C9" s="49">
        <v>86</v>
      </c>
      <c r="D9" s="49">
        <v>206.1</v>
      </c>
      <c r="E9" s="49">
        <v>59</v>
      </c>
      <c r="F9" s="27">
        <f t="shared" si="0"/>
        <v>28.626880155264434</v>
      </c>
      <c r="G9" s="23">
        <f t="shared" si="1"/>
        <v>68.604651162790702</v>
      </c>
      <c r="H9" s="2"/>
    </row>
    <row r="10" spans="1:8" ht="39.75" customHeight="1">
      <c r="A10" s="38" t="s">
        <v>71</v>
      </c>
      <c r="B10" s="42">
        <v>1.03E+16</v>
      </c>
      <c r="C10" s="49">
        <v>370.3</v>
      </c>
      <c r="D10" s="49">
        <v>494.4</v>
      </c>
      <c r="E10" s="49">
        <v>377.7</v>
      </c>
      <c r="F10" s="27">
        <f t="shared" si="0"/>
        <v>76.395631067961162</v>
      </c>
      <c r="G10" s="23">
        <f t="shared" si="1"/>
        <v>101.9983796921415</v>
      </c>
      <c r="H10" s="2"/>
    </row>
    <row r="11" spans="1:8">
      <c r="A11" s="38" t="s">
        <v>48</v>
      </c>
      <c r="B11" s="42">
        <v>1.05E+16</v>
      </c>
      <c r="C11" s="49">
        <v>51.6</v>
      </c>
      <c r="D11" s="49">
        <v>13.9</v>
      </c>
      <c r="E11" s="49">
        <v>12.3</v>
      </c>
      <c r="F11" s="27">
        <f t="shared" si="0"/>
        <v>88.489208633093526</v>
      </c>
      <c r="G11" s="23">
        <f t="shared" si="1"/>
        <v>23.837209302325583</v>
      </c>
      <c r="H11" s="2"/>
    </row>
    <row r="12" spans="1:8" ht="15" customHeight="1">
      <c r="A12" s="38" t="s">
        <v>49</v>
      </c>
      <c r="B12" s="44" t="s">
        <v>50</v>
      </c>
      <c r="C12" s="49">
        <v>51.6</v>
      </c>
      <c r="D12" s="49">
        <v>13.9</v>
      </c>
      <c r="E12" s="49">
        <v>12.3</v>
      </c>
      <c r="F12" s="27">
        <f t="shared" si="0"/>
        <v>88.489208633093526</v>
      </c>
      <c r="G12" s="23">
        <f t="shared" si="1"/>
        <v>23.837209302325583</v>
      </c>
      <c r="H12" s="2"/>
    </row>
    <row r="13" spans="1:8">
      <c r="A13" s="38" t="s">
        <v>51</v>
      </c>
      <c r="B13" s="42">
        <v>1.06E+16</v>
      </c>
      <c r="C13" s="49">
        <v>118.5</v>
      </c>
      <c r="D13" s="49">
        <v>283</v>
      </c>
      <c r="E13" s="49">
        <v>-146.79999999999998</v>
      </c>
      <c r="F13" s="27">
        <v>0</v>
      </c>
      <c r="G13" s="23">
        <v>0</v>
      </c>
      <c r="H13" s="2"/>
    </row>
    <row r="14" spans="1:8" ht="13.5" customHeight="1">
      <c r="A14" s="38" t="s">
        <v>52</v>
      </c>
      <c r="B14" s="44" t="s">
        <v>53</v>
      </c>
      <c r="C14" s="49">
        <v>-3.7</v>
      </c>
      <c r="D14" s="49">
        <v>92</v>
      </c>
      <c r="E14" s="49">
        <v>40.9</v>
      </c>
      <c r="F14" s="27">
        <f t="shared" si="0"/>
        <v>44.45652173913043</v>
      </c>
      <c r="G14" s="23">
        <v>0</v>
      </c>
      <c r="H14" s="2"/>
    </row>
    <row r="15" spans="1:8">
      <c r="A15" s="38" t="s">
        <v>54</v>
      </c>
      <c r="B15" s="44" t="s">
        <v>55</v>
      </c>
      <c r="C15" s="49">
        <v>122.2</v>
      </c>
      <c r="D15" s="49">
        <v>191</v>
      </c>
      <c r="E15" s="49">
        <v>-187.7</v>
      </c>
      <c r="F15" s="27">
        <v>0</v>
      </c>
      <c r="G15" s="23">
        <v>0</v>
      </c>
      <c r="H15" s="2"/>
    </row>
    <row r="16" spans="1:8" ht="53.25" hidden="1" customHeight="1">
      <c r="A16" s="38" t="s">
        <v>68</v>
      </c>
      <c r="B16" s="42">
        <v>1.08E+16</v>
      </c>
      <c r="C16" s="47">
        <v>0</v>
      </c>
      <c r="D16" s="47">
        <v>0</v>
      </c>
      <c r="E16" s="50">
        <v>0</v>
      </c>
      <c r="F16" s="27" t="e">
        <f t="shared" si="0"/>
        <v>#DIV/0!</v>
      </c>
      <c r="G16" s="23" t="e">
        <f t="shared" si="1"/>
        <v>#DIV/0!</v>
      </c>
      <c r="H16" s="2"/>
    </row>
    <row r="17" spans="1:8" ht="43.5" customHeight="1">
      <c r="A17" s="38" t="s">
        <v>65</v>
      </c>
      <c r="B17" s="42">
        <v>1.11E+16</v>
      </c>
      <c r="C17" s="49">
        <v>8.6999999999999993</v>
      </c>
      <c r="D17" s="49">
        <v>50</v>
      </c>
      <c r="E17" s="49">
        <v>29.5</v>
      </c>
      <c r="F17" s="27">
        <f t="shared" si="0"/>
        <v>59</v>
      </c>
      <c r="G17" s="23" t="s">
        <v>107</v>
      </c>
      <c r="H17" s="2"/>
    </row>
    <row r="18" spans="1:8" ht="132" customHeight="1">
      <c r="A18" s="38" t="s">
        <v>66</v>
      </c>
      <c r="B18" s="44" t="s">
        <v>67</v>
      </c>
      <c r="C18" s="49">
        <v>8.6999999999999993</v>
      </c>
      <c r="D18" s="49">
        <v>50</v>
      </c>
      <c r="E18" s="49">
        <v>29.5</v>
      </c>
      <c r="F18" s="27">
        <f t="shared" si="0"/>
        <v>59</v>
      </c>
      <c r="G18" s="23" t="s">
        <v>107</v>
      </c>
      <c r="H18" s="2"/>
    </row>
    <row r="19" spans="1:8" ht="16.5" customHeight="1">
      <c r="A19" s="39" t="s">
        <v>72</v>
      </c>
      <c r="B19" s="44" t="s">
        <v>73</v>
      </c>
      <c r="C19" s="45">
        <v>0.2</v>
      </c>
      <c r="D19" s="48">
        <v>0</v>
      </c>
      <c r="E19" s="48">
        <v>15.7</v>
      </c>
      <c r="F19" s="22">
        <v>0</v>
      </c>
      <c r="G19" s="23" t="s">
        <v>108</v>
      </c>
      <c r="H19" s="2"/>
    </row>
    <row r="20" spans="1:8" ht="39" customHeight="1">
      <c r="A20" s="38" t="s">
        <v>56</v>
      </c>
      <c r="B20" s="44" t="s">
        <v>74</v>
      </c>
      <c r="C20" s="41">
        <v>4132.6000000000004</v>
      </c>
      <c r="D20" s="43">
        <v>6327.6</v>
      </c>
      <c r="E20" s="43">
        <v>4803.1000000000004</v>
      </c>
      <c r="F20" s="23">
        <f t="shared" si="0"/>
        <v>75.907136987167334</v>
      </c>
      <c r="G20" s="23">
        <f t="shared" si="1"/>
        <v>116.22465276097371</v>
      </c>
      <c r="H20" s="2"/>
    </row>
    <row r="21" spans="1:8" ht="53.25" customHeight="1">
      <c r="A21" s="38" t="s">
        <v>57</v>
      </c>
      <c r="B21" s="44" t="s">
        <v>75</v>
      </c>
      <c r="C21" s="46">
        <v>819.3</v>
      </c>
      <c r="D21" s="46">
        <v>1699</v>
      </c>
      <c r="E21" s="46">
        <v>1690</v>
      </c>
      <c r="F21" s="23">
        <f t="shared" si="0"/>
        <v>99.470276633313716</v>
      </c>
      <c r="G21" s="23" t="s">
        <v>109</v>
      </c>
      <c r="H21" s="2"/>
    </row>
    <row r="22" spans="1:8" ht="53.25" customHeight="1">
      <c r="A22" s="51" t="s">
        <v>105</v>
      </c>
      <c r="B22" s="52" t="s">
        <v>76</v>
      </c>
      <c r="C22" s="46">
        <v>30.3</v>
      </c>
      <c r="D22" s="46">
        <v>40.4</v>
      </c>
      <c r="E22" s="46">
        <v>31.4</v>
      </c>
      <c r="F22" s="23">
        <f t="shared" si="0"/>
        <v>77.722772277227719</v>
      </c>
      <c r="G22" s="23">
        <f t="shared" si="1"/>
        <v>103.63036303630362</v>
      </c>
      <c r="H22" s="2"/>
    </row>
    <row r="23" spans="1:8" ht="66.75" customHeight="1">
      <c r="A23" s="51" t="s">
        <v>106</v>
      </c>
      <c r="B23" s="52" t="s">
        <v>77</v>
      </c>
      <c r="C23" s="46">
        <v>789</v>
      </c>
      <c r="D23" s="46">
        <v>1658.6</v>
      </c>
      <c r="E23" s="46">
        <v>1658.6</v>
      </c>
      <c r="F23" s="23">
        <f t="shared" si="0"/>
        <v>100</v>
      </c>
      <c r="G23" s="23" t="s">
        <v>109</v>
      </c>
      <c r="H23" s="2"/>
    </row>
    <row r="24" spans="1:8" ht="120" customHeight="1">
      <c r="A24" s="37" t="s">
        <v>78</v>
      </c>
      <c r="B24" s="44" t="s">
        <v>79</v>
      </c>
      <c r="C24" s="41">
        <v>2452</v>
      </c>
      <c r="D24" s="43">
        <v>3431</v>
      </c>
      <c r="E24" s="43">
        <v>2181</v>
      </c>
      <c r="F24" s="23">
        <f t="shared" si="0"/>
        <v>63.567473039930043</v>
      </c>
      <c r="G24" s="23">
        <f t="shared" si="1"/>
        <v>88.947797716150077</v>
      </c>
      <c r="H24" s="2"/>
    </row>
    <row r="25" spans="1:8" ht="52.5" customHeight="1">
      <c r="A25" s="38" t="s">
        <v>58</v>
      </c>
      <c r="B25" s="44" t="s">
        <v>80</v>
      </c>
      <c r="C25" s="46">
        <v>66.3</v>
      </c>
      <c r="D25" s="46">
        <v>115.2</v>
      </c>
      <c r="E25" s="46">
        <v>79.8</v>
      </c>
      <c r="F25" s="23">
        <f t="shared" si="0"/>
        <v>69.270833333333329</v>
      </c>
      <c r="G25" s="23">
        <f t="shared" si="1"/>
        <v>120.36199095022624</v>
      </c>
      <c r="H25" s="2"/>
    </row>
    <row r="26" spans="1:8" ht="54.75" customHeight="1">
      <c r="A26" s="38" t="s">
        <v>59</v>
      </c>
      <c r="B26" s="42">
        <v>2.02351181000001E+16</v>
      </c>
      <c r="C26" s="46">
        <v>66.3</v>
      </c>
      <c r="D26" s="46">
        <v>115.2</v>
      </c>
      <c r="E26" s="46">
        <v>79.8</v>
      </c>
      <c r="F26" s="23">
        <f t="shared" si="0"/>
        <v>69.270833333333329</v>
      </c>
      <c r="G26" s="23">
        <f t="shared" si="1"/>
        <v>120.36199095022624</v>
      </c>
      <c r="H26" s="2"/>
    </row>
    <row r="27" spans="1:8" ht="18.75" customHeight="1">
      <c r="A27" s="38" t="s">
        <v>60</v>
      </c>
      <c r="B27" s="44" t="s">
        <v>81</v>
      </c>
      <c r="C27" s="46">
        <v>795</v>
      </c>
      <c r="D27" s="46">
        <v>1082.4000000000001</v>
      </c>
      <c r="E27" s="46">
        <v>852.3</v>
      </c>
      <c r="F27" s="23">
        <f t="shared" si="0"/>
        <v>78.741685144124162</v>
      </c>
      <c r="G27" s="23">
        <f t="shared" si="1"/>
        <v>107.20754716981131</v>
      </c>
      <c r="H27" s="2"/>
    </row>
    <row r="28" spans="1:8" ht="27" customHeight="1">
      <c r="A28" s="38" t="s">
        <v>61</v>
      </c>
      <c r="B28" s="44" t="s">
        <v>82</v>
      </c>
      <c r="C28" s="46">
        <v>795</v>
      </c>
      <c r="D28" s="46">
        <v>1082.4000000000001</v>
      </c>
      <c r="E28" s="46">
        <v>852.3</v>
      </c>
      <c r="F28" s="23">
        <f t="shared" si="0"/>
        <v>78.741685144124162</v>
      </c>
      <c r="G28" s="23">
        <f t="shared" si="1"/>
        <v>107.20754716981131</v>
      </c>
      <c r="H28" s="2"/>
    </row>
    <row r="29" spans="1:8" ht="18" customHeight="1">
      <c r="A29" s="6" t="s">
        <v>4</v>
      </c>
      <c r="B29" s="7"/>
      <c r="C29" s="21">
        <f>C31+C36+C38+C41+C46+C44</f>
        <v>4705.9000000000005</v>
      </c>
      <c r="D29" s="21">
        <f t="shared" ref="D29:E29" si="2">D31+D36+D38+D41+D46+D44</f>
        <v>7473.7</v>
      </c>
      <c r="E29" s="21">
        <f t="shared" si="2"/>
        <v>5183.2000000000007</v>
      </c>
      <c r="F29" s="21">
        <f t="shared" si="0"/>
        <v>69.352529536909429</v>
      </c>
      <c r="G29" s="21">
        <f t="shared" si="1"/>
        <v>110.14258696529889</v>
      </c>
      <c r="H29" s="2"/>
    </row>
    <row r="30" spans="1:8">
      <c r="A30" s="8" t="s">
        <v>3</v>
      </c>
      <c r="B30" s="9"/>
      <c r="C30" s="21"/>
      <c r="D30" s="21"/>
      <c r="E30" s="21"/>
      <c r="F30" s="21"/>
      <c r="G30" s="21"/>
      <c r="H30" s="2"/>
    </row>
    <row r="31" spans="1:8">
      <c r="A31" s="8" t="s">
        <v>5</v>
      </c>
      <c r="B31" s="7" t="s">
        <v>6</v>
      </c>
      <c r="C31" s="23">
        <f>C32+C34+C35+C34</f>
        <v>1023</v>
      </c>
      <c r="D31" s="23">
        <f>D32+D33+D34+D35</f>
        <v>2228.7999999999997</v>
      </c>
      <c r="E31" s="23">
        <f>E32+E33+E34+E35</f>
        <v>1391.4</v>
      </c>
      <c r="F31" s="23">
        <f t="shared" si="0"/>
        <v>62.428212491026571</v>
      </c>
      <c r="G31" s="23">
        <f t="shared" si="1"/>
        <v>136.01173020527858</v>
      </c>
      <c r="H31" s="2"/>
    </row>
    <row r="32" spans="1:8" ht="51.75" customHeight="1">
      <c r="A32" s="8" t="s">
        <v>7</v>
      </c>
      <c r="B32" s="10" t="s">
        <v>8</v>
      </c>
      <c r="C32" s="23">
        <v>1021</v>
      </c>
      <c r="D32" s="24">
        <v>2148.4</v>
      </c>
      <c r="E32" s="23">
        <v>1319</v>
      </c>
      <c r="F32" s="23">
        <f t="shared" si="0"/>
        <v>61.394526159002048</v>
      </c>
      <c r="G32" s="23">
        <f t="shared" si="1"/>
        <v>129.18707149853086</v>
      </c>
      <c r="H32" s="2"/>
    </row>
    <row r="33" spans="1:8" s="20" customFormat="1" ht="31.5" customHeight="1">
      <c r="A33" s="8" t="s">
        <v>94</v>
      </c>
      <c r="B33" s="7" t="s">
        <v>95</v>
      </c>
      <c r="C33" s="23">
        <v>0</v>
      </c>
      <c r="D33" s="24">
        <v>69.7</v>
      </c>
      <c r="E33" s="23">
        <v>69.7</v>
      </c>
      <c r="F33" s="23">
        <f t="shared" si="0"/>
        <v>100</v>
      </c>
      <c r="G33" s="23">
        <v>0</v>
      </c>
      <c r="H33" s="2"/>
    </row>
    <row r="34" spans="1:8">
      <c r="A34" s="8" t="s">
        <v>9</v>
      </c>
      <c r="B34" s="7" t="s">
        <v>10</v>
      </c>
      <c r="C34" s="23">
        <v>0</v>
      </c>
      <c r="D34" s="24">
        <v>5</v>
      </c>
      <c r="E34" s="23">
        <v>0</v>
      </c>
      <c r="F34" s="23">
        <f t="shared" si="0"/>
        <v>0</v>
      </c>
      <c r="G34" s="23">
        <v>0</v>
      </c>
      <c r="H34" s="2"/>
    </row>
    <row r="35" spans="1:8" ht="24.75" customHeight="1">
      <c r="A35" s="8" t="s">
        <v>11</v>
      </c>
      <c r="B35" s="7" t="s">
        <v>12</v>
      </c>
      <c r="C35" s="23">
        <v>2</v>
      </c>
      <c r="D35" s="23">
        <v>5.7</v>
      </c>
      <c r="E35" s="23">
        <v>2.7</v>
      </c>
      <c r="F35" s="23">
        <f t="shared" si="0"/>
        <v>47.368421052631582</v>
      </c>
      <c r="G35" s="23">
        <f t="shared" si="1"/>
        <v>135</v>
      </c>
      <c r="H35" s="2"/>
    </row>
    <row r="36" spans="1:8">
      <c r="A36" s="8" t="s">
        <v>13</v>
      </c>
      <c r="B36" s="7" t="s">
        <v>14</v>
      </c>
      <c r="C36" s="23">
        <f t="shared" ref="C36:E36" si="3">C37</f>
        <v>66.3</v>
      </c>
      <c r="D36" s="23">
        <f t="shared" si="3"/>
        <v>115.2</v>
      </c>
      <c r="E36" s="23">
        <f t="shared" si="3"/>
        <v>79.8</v>
      </c>
      <c r="F36" s="23">
        <f t="shared" si="0"/>
        <v>69.270833333333329</v>
      </c>
      <c r="G36" s="23">
        <f t="shared" si="1"/>
        <v>120.36199095022624</v>
      </c>
      <c r="H36" s="2"/>
    </row>
    <row r="37" spans="1:8" ht="33.75" customHeight="1">
      <c r="A37" s="8" t="s">
        <v>15</v>
      </c>
      <c r="B37" s="7" t="s">
        <v>16</v>
      </c>
      <c r="C37" s="23">
        <v>66.3</v>
      </c>
      <c r="D37" s="23">
        <v>115.2</v>
      </c>
      <c r="E37" s="23">
        <v>79.8</v>
      </c>
      <c r="F37" s="23">
        <f t="shared" si="0"/>
        <v>69.270833333333329</v>
      </c>
      <c r="G37" s="23">
        <f t="shared" si="1"/>
        <v>120.36199095022624</v>
      </c>
      <c r="H37" s="2"/>
    </row>
    <row r="38" spans="1:8" ht="16.5" customHeight="1">
      <c r="A38" s="8" t="s">
        <v>17</v>
      </c>
      <c r="B38" s="7" t="s">
        <v>18</v>
      </c>
      <c r="C38" s="23">
        <f>C39+C40</f>
        <v>2509.7000000000003</v>
      </c>
      <c r="D38" s="23">
        <f>D39+D40</f>
        <v>2869.9</v>
      </c>
      <c r="E38" s="23">
        <f>E39+E40</f>
        <v>2411.4</v>
      </c>
      <c r="F38" s="23">
        <f t="shared" si="0"/>
        <v>84.023833583051683</v>
      </c>
      <c r="G38" s="23">
        <f t="shared" si="1"/>
        <v>96.083197194883837</v>
      </c>
      <c r="H38" s="2"/>
    </row>
    <row r="39" spans="1:8" ht="25.5">
      <c r="A39" s="8" t="s">
        <v>19</v>
      </c>
      <c r="B39" s="7" t="s">
        <v>20</v>
      </c>
      <c r="C39" s="23">
        <v>2475.3000000000002</v>
      </c>
      <c r="D39" s="23">
        <v>2694.9</v>
      </c>
      <c r="E39" s="23">
        <v>2236.4</v>
      </c>
      <c r="F39" s="23">
        <f t="shared" si="0"/>
        <v>82.986381683921479</v>
      </c>
      <c r="G39" s="23">
        <f t="shared" si="1"/>
        <v>90.34864460873429</v>
      </c>
      <c r="H39" s="2"/>
    </row>
    <row r="40" spans="1:8" s="14" customFormat="1" ht="25.5">
      <c r="A40" s="8" t="s">
        <v>86</v>
      </c>
      <c r="B40" s="7" t="s">
        <v>87</v>
      </c>
      <c r="C40" s="23">
        <v>34.4</v>
      </c>
      <c r="D40" s="23">
        <v>175</v>
      </c>
      <c r="E40" s="23">
        <v>175</v>
      </c>
      <c r="F40" s="23">
        <f t="shared" si="0"/>
        <v>100</v>
      </c>
      <c r="G40" s="23" t="s">
        <v>110</v>
      </c>
      <c r="H40" s="2"/>
    </row>
    <row r="41" spans="1:8" ht="15" customHeight="1">
      <c r="A41" s="8" t="s">
        <v>21</v>
      </c>
      <c r="B41" s="7" t="s">
        <v>22</v>
      </c>
      <c r="C41" s="23">
        <f t="shared" ref="C41" si="4">C43</f>
        <v>263.8</v>
      </c>
      <c r="D41" s="23">
        <f t="shared" ref="D41:E41" si="5">D43</f>
        <v>406.6</v>
      </c>
      <c r="E41" s="23">
        <f t="shared" si="5"/>
        <v>302.8</v>
      </c>
      <c r="F41" s="23">
        <f t="shared" si="0"/>
        <v>74.471224790949336</v>
      </c>
      <c r="G41" s="23">
        <f t="shared" si="1"/>
        <v>114.78392721758908</v>
      </c>
      <c r="H41" s="2"/>
    </row>
    <row r="42" spans="1:8" hidden="1">
      <c r="A42" s="8" t="s">
        <v>23</v>
      </c>
      <c r="B42" s="7" t="s">
        <v>24</v>
      </c>
      <c r="C42" s="23"/>
      <c r="D42" s="23"/>
      <c r="E42" s="23"/>
      <c r="F42" s="23" t="e">
        <f t="shared" si="0"/>
        <v>#DIV/0!</v>
      </c>
      <c r="G42" s="23" t="e">
        <f t="shared" si="1"/>
        <v>#DIV/0!</v>
      </c>
      <c r="H42" s="2"/>
    </row>
    <row r="43" spans="1:8">
      <c r="A43" s="8" t="s">
        <v>25</v>
      </c>
      <c r="B43" s="7" t="s">
        <v>26</v>
      </c>
      <c r="C43" s="23">
        <v>263.8</v>
      </c>
      <c r="D43" s="23">
        <v>406.6</v>
      </c>
      <c r="E43" s="23">
        <v>302.8</v>
      </c>
      <c r="F43" s="23">
        <f t="shared" si="0"/>
        <v>74.471224790949336</v>
      </c>
      <c r="G43" s="23">
        <f t="shared" si="1"/>
        <v>114.78392721758908</v>
      </c>
      <c r="H43" s="2"/>
    </row>
    <row r="44" spans="1:8" s="14" customFormat="1">
      <c r="A44" s="8" t="s">
        <v>88</v>
      </c>
      <c r="B44" s="7" t="s">
        <v>90</v>
      </c>
      <c r="C44" s="23">
        <f>C45</f>
        <v>0</v>
      </c>
      <c r="D44" s="23">
        <f t="shared" ref="D44:E44" si="6">D45</f>
        <v>2</v>
      </c>
      <c r="E44" s="23">
        <f t="shared" si="6"/>
        <v>2</v>
      </c>
      <c r="F44" s="23">
        <f t="shared" si="0"/>
        <v>100</v>
      </c>
      <c r="G44" s="23">
        <v>0</v>
      </c>
      <c r="H44" s="2"/>
    </row>
    <row r="45" spans="1:8" s="14" customFormat="1" ht="38.25">
      <c r="A45" s="8" t="s">
        <v>89</v>
      </c>
      <c r="B45" s="7" t="s">
        <v>91</v>
      </c>
      <c r="C45" s="23">
        <v>0</v>
      </c>
      <c r="D45" s="23">
        <v>2</v>
      </c>
      <c r="E45" s="23">
        <v>2</v>
      </c>
      <c r="F45" s="23">
        <f t="shared" si="0"/>
        <v>100</v>
      </c>
      <c r="G45" s="23">
        <v>0</v>
      </c>
      <c r="H45" s="2"/>
    </row>
    <row r="46" spans="1:8">
      <c r="A46" s="8" t="s">
        <v>69</v>
      </c>
      <c r="B46" s="7" t="s">
        <v>27</v>
      </c>
      <c r="C46" s="23">
        <f t="shared" ref="C46:E46" si="7">C47</f>
        <v>843.1</v>
      </c>
      <c r="D46" s="23">
        <f t="shared" si="7"/>
        <v>1851.2</v>
      </c>
      <c r="E46" s="23">
        <f t="shared" si="7"/>
        <v>995.8</v>
      </c>
      <c r="F46" s="23">
        <f t="shared" si="0"/>
        <v>53.792134831460672</v>
      </c>
      <c r="G46" s="23">
        <f t="shared" si="1"/>
        <v>118.11173051832522</v>
      </c>
      <c r="H46" s="2"/>
    </row>
    <row r="47" spans="1:8">
      <c r="A47" s="8" t="s">
        <v>28</v>
      </c>
      <c r="B47" s="7" t="s">
        <v>29</v>
      </c>
      <c r="C47" s="23">
        <v>843.1</v>
      </c>
      <c r="D47" s="23">
        <v>1851.2</v>
      </c>
      <c r="E47" s="23">
        <v>995.8</v>
      </c>
      <c r="F47" s="23">
        <f t="shared" si="0"/>
        <v>53.792134831460672</v>
      </c>
      <c r="G47" s="23">
        <f t="shared" si="1"/>
        <v>118.11173051832522</v>
      </c>
      <c r="H47" s="2"/>
    </row>
    <row r="48" spans="1:8" ht="31.5" customHeight="1">
      <c r="A48" s="8" t="s">
        <v>30</v>
      </c>
      <c r="B48" s="7"/>
      <c r="C48" s="26">
        <f>C5-C29</f>
        <v>62</v>
      </c>
      <c r="D48" s="26">
        <f>D5-D29</f>
        <v>-98.699999999999818</v>
      </c>
      <c r="E48" s="26">
        <f>E5-E29</f>
        <v>-32.700000000000728</v>
      </c>
      <c r="F48" s="23"/>
      <c r="G48" s="23"/>
      <c r="H48" s="2"/>
    </row>
    <row r="49" spans="1:7" ht="15" customHeight="1">
      <c r="A49" s="6" t="s">
        <v>31</v>
      </c>
      <c r="B49" s="9"/>
      <c r="C49" s="26">
        <f>C51</f>
        <v>-62</v>
      </c>
      <c r="D49" s="26">
        <f t="shared" ref="D49" si="8">D51</f>
        <v>98.699999999999818</v>
      </c>
      <c r="E49" s="26">
        <f>E51</f>
        <v>32.699999999999818</v>
      </c>
      <c r="F49" s="21"/>
      <c r="G49" s="21"/>
    </row>
    <row r="50" spans="1:7">
      <c r="A50" s="8" t="s">
        <v>3</v>
      </c>
      <c r="B50" s="7"/>
      <c r="C50" s="27"/>
      <c r="D50" s="27"/>
      <c r="E50" s="27"/>
      <c r="F50" s="23"/>
      <c r="G50" s="23"/>
    </row>
    <row r="51" spans="1:7" ht="29.25" customHeight="1">
      <c r="A51" s="8" t="s">
        <v>32</v>
      </c>
      <c r="B51" s="7" t="s">
        <v>33</v>
      </c>
      <c r="C51" s="27">
        <f t="shared" ref="C51" si="9">C52+C53</f>
        <v>-62</v>
      </c>
      <c r="D51" s="27">
        <f t="shared" ref="D51:E51" si="10">D52+D53</f>
        <v>98.699999999999818</v>
      </c>
      <c r="E51" s="27">
        <f t="shared" si="10"/>
        <v>32.699999999999818</v>
      </c>
      <c r="F51" s="23"/>
      <c r="G51" s="23"/>
    </row>
    <row r="52" spans="1:7" ht="27" customHeight="1">
      <c r="A52" s="8" t="s">
        <v>34</v>
      </c>
      <c r="B52" s="7" t="s">
        <v>35</v>
      </c>
      <c r="C52" s="28">
        <v>-5086.5</v>
      </c>
      <c r="D52" s="27">
        <v>-7375</v>
      </c>
      <c r="E52" s="27">
        <v>-5490.5</v>
      </c>
      <c r="F52" s="23"/>
      <c r="G52" s="23"/>
    </row>
    <row r="53" spans="1:7" ht="31.5" customHeight="1">
      <c r="A53" s="8" t="s">
        <v>36</v>
      </c>
      <c r="B53" s="7" t="s">
        <v>37</v>
      </c>
      <c r="C53" s="28">
        <v>5024.5</v>
      </c>
      <c r="D53" s="27">
        <v>7473.7</v>
      </c>
      <c r="E53" s="27">
        <v>5523.2</v>
      </c>
      <c r="F53" s="23"/>
      <c r="G53" s="23"/>
    </row>
    <row r="54" spans="1:7">
      <c r="A54" s="4"/>
      <c r="B54" s="4"/>
      <c r="C54" s="4"/>
      <c r="D54" s="4"/>
      <c r="E54" s="25"/>
      <c r="F54" s="25"/>
      <c r="G54" s="25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31" t="s">
        <v>43</v>
      </c>
      <c r="B57" s="31"/>
      <c r="C57" s="31"/>
      <c r="D57" s="31"/>
      <c r="E57" s="31"/>
      <c r="F57" s="31"/>
      <c r="G57" s="31"/>
    </row>
    <row r="58" spans="1:7">
      <c r="A58" s="4"/>
      <c r="B58" s="4"/>
      <c r="C58" s="4"/>
      <c r="D58" s="4"/>
      <c r="E58" s="4"/>
      <c r="F58" s="4"/>
      <c r="G58" s="4"/>
    </row>
  </sheetData>
  <mergeCells count="2">
    <mergeCell ref="A57:G57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12" sqref="E12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2.7109375" style="1" customWidth="1"/>
    <col min="6" max="6" width="15.42578125" style="1" customWidth="1"/>
    <col min="7" max="7" width="15.1406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32" t="s">
        <v>100</v>
      </c>
      <c r="B2" s="31"/>
      <c r="C2" s="31"/>
      <c r="D2" s="31"/>
      <c r="E2" s="31"/>
      <c r="F2" s="31"/>
      <c r="G2" s="31"/>
    </row>
    <row r="3" spans="1:7">
      <c r="A3" s="4"/>
      <c r="B3" s="4"/>
      <c r="C3" s="4"/>
      <c r="D3" s="4"/>
      <c r="E3" s="4"/>
      <c r="F3" s="4"/>
      <c r="G3" s="5"/>
    </row>
    <row r="4" spans="1:7" ht="75" customHeight="1">
      <c r="A4" s="12" t="s">
        <v>38</v>
      </c>
      <c r="B4" s="12" t="s">
        <v>39</v>
      </c>
      <c r="C4" s="12" t="s">
        <v>101</v>
      </c>
      <c r="D4" s="12" t="s">
        <v>102</v>
      </c>
      <c r="E4" s="12" t="s">
        <v>103</v>
      </c>
      <c r="F4" s="12" t="s">
        <v>85</v>
      </c>
      <c r="G4" s="12" t="s">
        <v>84</v>
      </c>
    </row>
    <row r="5" spans="1:7" ht="76.5" customHeight="1">
      <c r="A5" s="13" t="s">
        <v>40</v>
      </c>
      <c r="B5" s="29">
        <v>2.5</v>
      </c>
      <c r="C5" s="30">
        <v>641.6</v>
      </c>
      <c r="D5" s="30">
        <v>1476.5</v>
      </c>
      <c r="E5" s="30">
        <v>903.5</v>
      </c>
      <c r="F5" s="30">
        <f>E5/D5*100</f>
        <v>61.192008127328144</v>
      </c>
      <c r="G5" s="30">
        <f>E5/C5*100</f>
        <v>140.81982543640896</v>
      </c>
    </row>
    <row r="6" spans="1:7" ht="59.25" customHeight="1">
      <c r="A6" s="13" t="s">
        <v>41</v>
      </c>
      <c r="B6" s="29">
        <v>1.3</v>
      </c>
      <c r="C6" s="30">
        <v>559.20000000000005</v>
      </c>
      <c r="D6" s="30">
        <v>1271.0999999999999</v>
      </c>
      <c r="E6" s="30">
        <v>743.9</v>
      </c>
      <c r="F6" s="30">
        <f>E6/D6*100</f>
        <v>58.524112973015498</v>
      </c>
      <c r="G6" s="30">
        <f>E6/C6*100</f>
        <v>133.02932761087266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31" t="s">
        <v>43</v>
      </c>
      <c r="B10" s="31"/>
      <c r="C10" s="31"/>
      <c r="D10" s="31"/>
      <c r="E10" s="31"/>
      <c r="F10" s="31"/>
      <c r="G10" s="31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8" sqref="D8"/>
    </sheetView>
  </sheetViews>
  <sheetFormatPr defaultRowHeight="15"/>
  <cols>
    <col min="1" max="1" width="34.2851562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32" t="s">
        <v>104</v>
      </c>
      <c r="B2" s="31"/>
      <c r="C2" s="31"/>
      <c r="D2" s="31"/>
      <c r="E2" s="31"/>
      <c r="F2" s="31"/>
    </row>
    <row r="3" spans="1:7">
      <c r="A3" s="4"/>
      <c r="B3" s="4"/>
      <c r="C3" s="4"/>
      <c r="D3" s="4"/>
      <c r="E3" s="4"/>
      <c r="F3" s="5"/>
    </row>
    <row r="4" spans="1:7" ht="66.75" customHeight="1">
      <c r="A4" s="11" t="s">
        <v>62</v>
      </c>
      <c r="B4" s="3" t="s">
        <v>101</v>
      </c>
      <c r="C4" s="3" t="s">
        <v>102</v>
      </c>
      <c r="D4" s="3" t="s">
        <v>103</v>
      </c>
      <c r="E4" s="3" t="s">
        <v>85</v>
      </c>
      <c r="F4" s="3" t="s">
        <v>84</v>
      </c>
    </row>
    <row r="5" spans="1:7" ht="83.25" customHeight="1">
      <c r="A5" s="15" t="s">
        <v>70</v>
      </c>
      <c r="B5" s="18">
        <v>0</v>
      </c>
      <c r="C5" s="18">
        <v>2</v>
      </c>
      <c r="D5" s="18">
        <v>0</v>
      </c>
      <c r="E5" s="18">
        <f>D5/C5*100</f>
        <v>0</v>
      </c>
      <c r="F5" s="18">
        <v>0</v>
      </c>
    </row>
    <row r="6" spans="1:7" ht="80.25" customHeight="1">
      <c r="A6" s="16" t="s">
        <v>64</v>
      </c>
      <c r="B6" s="18">
        <v>263.8</v>
      </c>
      <c r="C6" s="18">
        <v>403.8</v>
      </c>
      <c r="D6" s="18">
        <v>300</v>
      </c>
      <c r="E6" s="18">
        <f>D6/C6*100</f>
        <v>74.29420505200595</v>
      </c>
      <c r="F6" s="18">
        <f t="shared" ref="F6:F9" si="0">D6/B6*100</f>
        <v>113.72251705837755</v>
      </c>
    </row>
    <row r="7" spans="1:7" ht="89.25">
      <c r="A7" s="17" t="s">
        <v>93</v>
      </c>
      <c r="B7" s="18">
        <v>2475</v>
      </c>
      <c r="C7" s="18">
        <v>2694.9</v>
      </c>
      <c r="D7" s="18">
        <v>2236.4</v>
      </c>
      <c r="E7" s="18">
        <f t="shared" ref="E7:E8" si="1">D7/C7*100</f>
        <v>82.986381683921479</v>
      </c>
      <c r="F7" s="18">
        <f t="shared" si="0"/>
        <v>90.359595959595964</v>
      </c>
    </row>
    <row r="8" spans="1:7" s="14" customFormat="1" ht="57" customHeight="1">
      <c r="A8" s="17" t="s">
        <v>92</v>
      </c>
      <c r="B8" s="18">
        <v>0</v>
      </c>
      <c r="C8" s="18">
        <v>1823.8</v>
      </c>
      <c r="D8" s="18">
        <v>968.5</v>
      </c>
      <c r="E8" s="18">
        <f t="shared" si="1"/>
        <v>53.103410461673427</v>
      </c>
      <c r="F8" s="18">
        <v>0</v>
      </c>
    </row>
    <row r="9" spans="1:7" ht="22.5" customHeight="1">
      <c r="A9" s="6" t="s">
        <v>63</v>
      </c>
      <c r="B9" s="19">
        <f>B6+B7+B5+B8</f>
        <v>2738.8</v>
      </c>
      <c r="C9" s="19">
        <f t="shared" ref="C9:D9" si="2">C6+C7+C5+C8</f>
        <v>4924.5</v>
      </c>
      <c r="D9" s="19">
        <f t="shared" si="2"/>
        <v>3504.9</v>
      </c>
      <c r="E9" s="19">
        <f>D9/C9*100</f>
        <v>71.172707889125803</v>
      </c>
      <c r="F9" s="19">
        <f t="shared" si="0"/>
        <v>127.97210457134511</v>
      </c>
      <c r="G9" s="2"/>
    </row>
    <row r="10" spans="1:7">
      <c r="A10" s="4"/>
      <c r="B10" s="4"/>
      <c r="C10" s="4"/>
      <c r="D10" s="4"/>
      <c r="E10" s="4"/>
      <c r="F10" s="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31" t="s">
        <v>43</v>
      </c>
      <c r="B13" s="31"/>
      <c r="C13" s="31"/>
      <c r="D13" s="31"/>
      <c r="E13" s="31"/>
      <c r="F13" s="31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</sheetData>
  <mergeCells count="2">
    <mergeCell ref="A2:F2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2023-07-27T12:43:55Z</cp:lastPrinted>
  <dcterms:created xsi:type="dcterms:W3CDTF">2017-04-17T10:25:39Z</dcterms:created>
  <dcterms:modified xsi:type="dcterms:W3CDTF">2023-10-23T05:22:44Z</dcterms:modified>
</cp:coreProperties>
</file>