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F8"/>
  <c r="F9"/>
  <c r="F10"/>
  <c r="F11"/>
  <c r="F12"/>
  <c r="F13"/>
  <c r="F14"/>
  <c r="F15"/>
  <c r="F16"/>
  <c r="F17"/>
  <c r="F18"/>
  <c r="F20"/>
  <c r="F21"/>
  <c r="F22"/>
  <c r="F23"/>
  <c r="F24"/>
  <c r="E7" i="3"/>
  <c r="F7"/>
  <c r="G27" i="1"/>
  <c r="G28"/>
  <c r="G30"/>
  <c r="G31"/>
  <c r="G32"/>
  <c r="G33"/>
  <c r="G34"/>
  <c r="G35"/>
  <c r="G39"/>
  <c r="G40"/>
  <c r="F27"/>
  <c r="F28"/>
  <c r="F29"/>
  <c r="F30"/>
  <c r="F31"/>
  <c r="F32"/>
  <c r="F33"/>
  <c r="F34"/>
  <c r="F36"/>
  <c r="F37"/>
  <c r="F38"/>
  <c r="F39"/>
  <c r="F40"/>
  <c r="E5" i="3"/>
  <c r="C8"/>
  <c r="D8"/>
  <c r="E8" s="1"/>
  <c r="B8"/>
  <c r="F5" i="2"/>
  <c r="F8" i="3" l="1"/>
  <c r="D25" i="1"/>
  <c r="G7" l="1"/>
  <c r="F7"/>
  <c r="D5"/>
  <c r="C5"/>
  <c r="C25"/>
  <c r="E25"/>
  <c r="G25" l="1"/>
  <c r="F25"/>
  <c r="G5"/>
  <c r="E5"/>
  <c r="F5" l="1"/>
  <c r="E6" i="3"/>
  <c r="D44" i="1" l="1"/>
  <c r="D42" s="1"/>
  <c r="E44"/>
  <c r="E42" s="1"/>
  <c r="E41"/>
  <c r="D41"/>
  <c r="C44" l="1"/>
  <c r="C42" s="1"/>
  <c r="C41"/>
  <c r="G6" i="2"/>
  <c r="F6"/>
  <c r="G5"/>
</calcChain>
</file>

<file path=xl/sharedStrings.xml><?xml version="1.0" encoding="utf-8"?>
<sst xmlns="http://schemas.openxmlformats.org/spreadsheetml/2006/main" count="110" uniqueCount="97">
  <si>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</si>
  <si>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</si>
  <si>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</si>
  <si>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</si>
  <si>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</si>
  <si>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</si>
  <si>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</si>
  <si>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</si>
  <si>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</si>
  <si>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</si>
  <si>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</si>
  <si>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</si>
  <si>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</si>
  <si>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</si>
  <si>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</si>
  <si>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</si>
  <si>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</si>
  <si>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</si>
  <si>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</si>
  <si>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</si>
  <si>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</si>
  <si>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</si>
  <si>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</si>
  <si>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</si>
  <si>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</si>
  <si>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</si>
  <si>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</si>
  <si>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</si>
  <si>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</si>
  <si>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</si>
  <si>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</si>
  <si>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</si>
  <si>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</si>
  <si>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</si>
  <si>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</si>
  <si>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</si>
  <si>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</si>
  <si>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</si>
  <si>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</si>
  <si>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</si>
  <si>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</si>
  <si>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</si>
  <si>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</si>
  <si>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</si>
  <si>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</si>
  <si>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</si>
  <si>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</si>
  <si>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</si>
  <si>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</si>
  <si>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</si>
  <si>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</si>
  <si>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</si>
  <si>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</si>
  <si>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</si>
  <si>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</si>
  <si>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</si>
  <si>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</si>
  <si>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</si>
  <si>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</si>
  <si>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</si>
  <si>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</si>
  <si>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</si>
  <si>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</si>
  <si>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20215001100001151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</si>
  <si>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</si>
  <si>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20215001100002151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</si>
  <si>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</si>
  <si>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</si>
  <si>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</si>
  <si>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</si>
  <si>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</si>
  <si>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</si>
  <si>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</si>
  <si>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</si>
  <si>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</si>
  <si>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</si>
  <si>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Муниципальная программа "Ремонт автомобильных дорог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</si>
  <si>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</si>
  <si>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</si>
  <si>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</si>
  <si>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Культура и кинематография</t>
  </si>
  <si>
    <t>% исполнения плана 2020 года</t>
  </si>
  <si>
    <t>% исполнения 2020 года к 2019 году</t>
  </si>
  <si>
    <t>% исполнения плана                       2020 года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</si>
  <si>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</si>
  <si>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октября 2020 года     
</t>
  </si>
  <si>
    <t>Исполнено на 1 октября 2019 г. (тыс.руб)</t>
  </si>
  <si>
    <t>Утвержденные бюджетные назначения на           1 октября 2020 г. (тыс.руб)</t>
  </si>
  <si>
    <t>Исполнено на 1 октября 2020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</si>
  <si>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октября 2020 года     
</t>
  </si>
  <si>
    <t>Исполнено на      1 октября 2019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</si>
  <si>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октября 2020 года     
</t>
  </si>
  <si>
    <t>Исполнено на             1 октября 2019 г. (тыс.руб)</t>
  </si>
  <si>
    <t>Утвержденные бюджетные назначения на            1 октября 2020 г. (тыс.руб)</t>
  </si>
  <si>
    <t>Исполнено на        1 октября 2020 г. (тыс.руб)</t>
  </si>
  <si>
    <t>св. 13,1 раза</t>
  </si>
  <si>
    <t>св. 2,1 раза</t>
  </si>
</sst>
</file>

<file path=xl/styles.xml><?xml version="1.0" encoding="utf-8"?>
<styleSheet xmlns="http://schemas.openxmlformats.org/spreadsheetml/2006/main">
  <numFmts count="3">
    <numFmt numFmtId="164" formatCode="_-* #,##0.0\ _₽_-;\-* #,##0.0\ _₽_-;_-* &quot;-&quot;?\ _₽_-;_-@_-"/>
    <numFmt numFmtId="165" formatCode="000"/>
    <numFmt numFmtId="166" formatCode="0.0"/>
  </numFmts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7" fillId="0" borderId="1" xfId="2" applyNumberFormat="1" applyFont="1" applyFill="1" applyBorder="1" applyAlignment="1" applyProtection="1">
      <alignment wrapText="1"/>
      <protection hidden="1"/>
    </xf>
    <xf numFmtId="165" fontId="7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left" vertical="top" wrapText="1"/>
    </xf>
    <xf numFmtId="3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37" fontId="1" fillId="0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7" fillId="0" borderId="5" xfId="1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/>
    <xf numFmtId="166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topLeftCell="A31" zoomScaleNormal="100" workbookViewId="0">
      <selection activeCell="G16" sqref="G16"/>
    </sheetView>
  </sheetViews>
  <sheetFormatPr defaultRowHeight="15"/>
  <cols>
    <col min="1" max="1" width="27.85546875" style="5" customWidth="1"/>
    <col min="2" max="2" width="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7" ht="58.5" customHeight="1">
      <c r="A2" s="47" t="s">
        <v>85</v>
      </c>
      <c r="B2" s="46"/>
      <c r="C2" s="46"/>
      <c r="D2" s="46"/>
      <c r="E2" s="46"/>
      <c r="F2" s="46"/>
      <c r="G2" s="46"/>
    </row>
    <row r="3" spans="1:7">
      <c r="G3" s="6" t="s">
        <v>44</v>
      </c>
    </row>
    <row r="4" spans="1:7" ht="63.75" customHeight="1">
      <c r="A4" s="1" t="s">
        <v>0</v>
      </c>
      <c r="B4" s="1" t="s">
        <v>1</v>
      </c>
      <c r="C4" s="1" t="s">
        <v>86</v>
      </c>
      <c r="D4" s="1" t="s">
        <v>87</v>
      </c>
      <c r="E4" s="1" t="s">
        <v>88</v>
      </c>
      <c r="F4" s="1" t="s">
        <v>83</v>
      </c>
      <c r="G4" s="1" t="s">
        <v>82</v>
      </c>
    </row>
    <row r="5" spans="1:7" ht="15.75" customHeight="1">
      <c r="A5" s="24" t="s">
        <v>2</v>
      </c>
      <c r="B5" s="25"/>
      <c r="C5" s="19">
        <f>C7+C17</f>
        <v>1804.5</v>
      </c>
      <c r="D5" s="49">
        <f>D7+D17</f>
        <v>2888.5</v>
      </c>
      <c r="E5" s="49">
        <f>E7+E17</f>
        <v>1950.8000000000002</v>
      </c>
      <c r="F5" s="49">
        <f t="shared" ref="F5:F24" si="0">E5/D5*100</f>
        <v>67.536783797818941</v>
      </c>
      <c r="G5" s="49">
        <f t="shared" ref="G5:G24" si="1">E5/C5*100</f>
        <v>108.10750900526462</v>
      </c>
    </row>
    <row r="6" spans="1:7" ht="15" customHeight="1">
      <c r="A6" s="22" t="s">
        <v>3</v>
      </c>
      <c r="B6" s="23"/>
      <c r="C6" s="10"/>
      <c r="D6" s="50"/>
      <c r="E6" s="50"/>
      <c r="F6" s="49"/>
      <c r="G6" s="48"/>
    </row>
    <row r="7" spans="1:7" ht="20.25" customHeight="1">
      <c r="A7" s="11" t="s">
        <v>46</v>
      </c>
      <c r="B7" s="12">
        <v>1E+16</v>
      </c>
      <c r="C7" s="30">
        <v>371.9</v>
      </c>
      <c r="D7" s="48">
        <v>1009.9</v>
      </c>
      <c r="E7" s="50">
        <v>226.9</v>
      </c>
      <c r="F7" s="48">
        <f t="shared" si="0"/>
        <v>22.467571046638284</v>
      </c>
      <c r="G7" s="48">
        <f t="shared" si="1"/>
        <v>61.011024468943262</v>
      </c>
    </row>
    <row r="8" spans="1:7" ht="16.5" customHeight="1">
      <c r="A8" s="11" t="s">
        <v>47</v>
      </c>
      <c r="B8" s="12">
        <v>1.01E+16</v>
      </c>
      <c r="C8" s="30">
        <v>71.2</v>
      </c>
      <c r="D8" s="50">
        <v>233.9</v>
      </c>
      <c r="E8" s="50">
        <v>80.5</v>
      </c>
      <c r="F8" s="48">
        <f t="shared" si="0"/>
        <v>34.416417272338606</v>
      </c>
      <c r="G8" s="48">
        <f t="shared" si="1"/>
        <v>113.06179775280899</v>
      </c>
    </row>
    <row r="9" spans="1:7" ht="17.25" customHeight="1">
      <c r="A9" s="11" t="s">
        <v>48</v>
      </c>
      <c r="B9" s="13" t="s">
        <v>49</v>
      </c>
      <c r="C9" s="30">
        <v>71.2</v>
      </c>
      <c r="D9" s="50">
        <v>233.9</v>
      </c>
      <c r="E9" s="50">
        <v>80.5</v>
      </c>
      <c r="F9" s="48">
        <f t="shared" si="0"/>
        <v>34.416417272338606</v>
      </c>
      <c r="G9" s="48">
        <f t="shared" si="1"/>
        <v>113.06179775280899</v>
      </c>
    </row>
    <row r="10" spans="1:7">
      <c r="A10" s="11" t="s">
        <v>50</v>
      </c>
      <c r="B10" s="12">
        <v>1.05E+16</v>
      </c>
      <c r="C10" s="30">
        <v>6.2</v>
      </c>
      <c r="D10" s="50">
        <v>11.4</v>
      </c>
      <c r="E10" s="50">
        <v>7.6</v>
      </c>
      <c r="F10" s="48">
        <f t="shared" si="0"/>
        <v>66.666666666666657</v>
      </c>
      <c r="G10" s="48">
        <f t="shared" si="1"/>
        <v>122.58064516129031</v>
      </c>
    </row>
    <row r="11" spans="1:7" ht="27" customHeight="1">
      <c r="A11" s="11" t="s">
        <v>51</v>
      </c>
      <c r="B11" s="13" t="s">
        <v>52</v>
      </c>
      <c r="C11" s="30">
        <v>6.2</v>
      </c>
      <c r="D11" s="50">
        <v>11.4</v>
      </c>
      <c r="E11" s="50">
        <v>7.6</v>
      </c>
      <c r="F11" s="48">
        <f t="shared" si="0"/>
        <v>66.666666666666657</v>
      </c>
      <c r="G11" s="48">
        <f t="shared" si="1"/>
        <v>122.58064516129031</v>
      </c>
    </row>
    <row r="12" spans="1:7">
      <c r="A12" s="11" t="s">
        <v>53</v>
      </c>
      <c r="B12" s="12">
        <v>1.06E+16</v>
      </c>
      <c r="C12" s="30">
        <v>267.5</v>
      </c>
      <c r="D12" s="50">
        <v>722.7</v>
      </c>
      <c r="E12" s="50">
        <v>101.3</v>
      </c>
      <c r="F12" s="48">
        <f t="shared" si="0"/>
        <v>14.01688114016881</v>
      </c>
      <c r="G12" s="48">
        <f t="shared" si="1"/>
        <v>37.86915887850467</v>
      </c>
    </row>
    <row r="13" spans="1:7" ht="25.5">
      <c r="A13" s="11" t="s">
        <v>54</v>
      </c>
      <c r="B13" s="13" t="s">
        <v>55</v>
      </c>
      <c r="C13" s="30">
        <v>18.600000000000001</v>
      </c>
      <c r="D13" s="50">
        <v>59.7</v>
      </c>
      <c r="E13" s="50">
        <v>3.7</v>
      </c>
      <c r="F13" s="48">
        <f t="shared" si="0"/>
        <v>6.1976549413735347</v>
      </c>
      <c r="G13" s="48">
        <f t="shared" si="1"/>
        <v>19.892473118279568</v>
      </c>
    </row>
    <row r="14" spans="1:7">
      <c r="A14" s="11" t="s">
        <v>56</v>
      </c>
      <c r="B14" s="13" t="s">
        <v>57</v>
      </c>
      <c r="C14" s="30">
        <v>248.9</v>
      </c>
      <c r="D14" s="50">
        <v>662.9</v>
      </c>
      <c r="E14" s="50">
        <v>97.7</v>
      </c>
      <c r="F14" s="48">
        <f t="shared" si="0"/>
        <v>14.738271232463418</v>
      </c>
      <c r="G14" s="48">
        <f t="shared" si="1"/>
        <v>39.252711932503018</v>
      </c>
    </row>
    <row r="15" spans="1:7" ht="59.25" customHeight="1">
      <c r="A15" s="11" t="s">
        <v>77</v>
      </c>
      <c r="B15" s="12">
        <v>1.11E+16</v>
      </c>
      <c r="C15" s="31">
        <v>27</v>
      </c>
      <c r="D15" s="50">
        <v>41.8</v>
      </c>
      <c r="E15" s="50">
        <v>37.5</v>
      </c>
      <c r="F15" s="48">
        <f t="shared" si="0"/>
        <v>89.712918660287087</v>
      </c>
      <c r="G15" s="48">
        <f t="shared" si="1"/>
        <v>138.88888888888889</v>
      </c>
    </row>
    <row r="16" spans="1:7" ht="143.25" customHeight="1">
      <c r="A16" s="11" t="s">
        <v>78</v>
      </c>
      <c r="B16" s="13" t="s">
        <v>79</v>
      </c>
      <c r="C16" s="31">
        <v>27</v>
      </c>
      <c r="D16" s="50">
        <v>41.8</v>
      </c>
      <c r="E16" s="50">
        <v>37.5</v>
      </c>
      <c r="F16" s="48">
        <f t="shared" si="0"/>
        <v>89.712918660287087</v>
      </c>
      <c r="G16" s="48">
        <f t="shared" si="1"/>
        <v>138.88888888888889</v>
      </c>
    </row>
    <row r="17" spans="1:8" ht="42.75" customHeight="1">
      <c r="A17" s="11" t="s">
        <v>58</v>
      </c>
      <c r="B17" s="13" t="s">
        <v>59</v>
      </c>
      <c r="C17" s="31">
        <v>1432.6</v>
      </c>
      <c r="D17" s="50">
        <v>1878.6</v>
      </c>
      <c r="E17" s="50">
        <v>1723.9</v>
      </c>
      <c r="F17" s="48">
        <f t="shared" si="0"/>
        <v>91.765144256361125</v>
      </c>
      <c r="G17" s="48">
        <f t="shared" si="1"/>
        <v>120.33365908139049</v>
      </c>
    </row>
    <row r="18" spans="1:8" ht="51">
      <c r="A18" s="11" t="s">
        <v>60</v>
      </c>
      <c r="B18" s="13" t="s">
        <v>61</v>
      </c>
      <c r="C18" s="32">
        <v>1059</v>
      </c>
      <c r="D18" s="50">
        <v>1012.1</v>
      </c>
      <c r="E18" s="50">
        <v>1012.1</v>
      </c>
      <c r="F18" s="48">
        <f t="shared" si="0"/>
        <v>100</v>
      </c>
      <c r="G18" s="48">
        <f t="shared" si="1"/>
        <v>95.571293673276685</v>
      </c>
    </row>
    <row r="19" spans="1:8" ht="51">
      <c r="A19" s="11" t="s">
        <v>62</v>
      </c>
      <c r="B19" s="13" t="s">
        <v>63</v>
      </c>
      <c r="C19" s="32">
        <v>23.3</v>
      </c>
      <c r="D19" s="50">
        <v>0</v>
      </c>
      <c r="E19" s="50">
        <v>0</v>
      </c>
      <c r="F19" s="48">
        <v>0</v>
      </c>
      <c r="G19" s="48">
        <f t="shared" si="1"/>
        <v>0</v>
      </c>
    </row>
    <row r="20" spans="1:8" ht="77.25" customHeight="1">
      <c r="A20" s="11" t="s">
        <v>64</v>
      </c>
      <c r="B20" s="13" t="s">
        <v>65</v>
      </c>
      <c r="C20" s="32">
        <v>1035.7</v>
      </c>
      <c r="D20" s="50">
        <v>1012.1</v>
      </c>
      <c r="E20" s="50">
        <v>1012.1</v>
      </c>
      <c r="F20" s="48">
        <f t="shared" si="0"/>
        <v>100</v>
      </c>
      <c r="G20" s="48">
        <f t="shared" si="1"/>
        <v>97.721347880660431</v>
      </c>
    </row>
    <row r="21" spans="1:8" ht="51">
      <c r="A21" s="11" t="s">
        <v>66</v>
      </c>
      <c r="B21" s="13" t="s">
        <v>67</v>
      </c>
      <c r="C21" s="32">
        <v>61.1</v>
      </c>
      <c r="D21" s="50">
        <v>81</v>
      </c>
      <c r="E21" s="50">
        <v>60.7</v>
      </c>
      <c r="F21" s="48">
        <f t="shared" si="0"/>
        <v>74.938271604938279</v>
      </c>
      <c r="G21" s="48">
        <f t="shared" si="1"/>
        <v>99.345335515548285</v>
      </c>
    </row>
    <row r="22" spans="1:8" ht="67.5" customHeight="1">
      <c r="A22" s="11" t="s">
        <v>68</v>
      </c>
      <c r="B22" s="12">
        <v>2.02351181000001E+16</v>
      </c>
      <c r="C22" s="32">
        <v>61.1</v>
      </c>
      <c r="D22" s="50">
        <v>81</v>
      </c>
      <c r="E22" s="50">
        <v>60.7</v>
      </c>
      <c r="F22" s="48">
        <f t="shared" si="0"/>
        <v>74.938271604938279</v>
      </c>
      <c r="G22" s="48">
        <f t="shared" si="1"/>
        <v>99.345335515548285</v>
      </c>
    </row>
    <row r="23" spans="1:8" ht="25.5">
      <c r="A23" s="11" t="s">
        <v>69</v>
      </c>
      <c r="B23" s="13" t="s">
        <v>70</v>
      </c>
      <c r="C23" s="32">
        <v>312.5</v>
      </c>
      <c r="D23" s="50">
        <v>785.5</v>
      </c>
      <c r="E23" s="50">
        <v>651.1</v>
      </c>
      <c r="F23" s="48">
        <f t="shared" si="0"/>
        <v>82.889879057924887</v>
      </c>
      <c r="G23" s="48" t="s">
        <v>96</v>
      </c>
    </row>
    <row r="24" spans="1:8" ht="42" customHeight="1">
      <c r="A24" s="11" t="s">
        <v>71</v>
      </c>
      <c r="B24" s="13" t="s">
        <v>72</v>
      </c>
      <c r="C24" s="32">
        <v>312.5</v>
      </c>
      <c r="D24" s="50">
        <v>785.5</v>
      </c>
      <c r="E24" s="50">
        <v>651.1</v>
      </c>
      <c r="F24" s="48">
        <f t="shared" si="0"/>
        <v>82.889879057924887</v>
      </c>
      <c r="G24" s="48" t="s">
        <v>96</v>
      </c>
    </row>
    <row r="25" spans="1:8" ht="21.75" customHeight="1">
      <c r="A25" s="14" t="s">
        <v>4</v>
      </c>
      <c r="B25" s="15"/>
      <c r="C25" s="26">
        <f>C27+C31+C33+C36+C39</f>
        <v>1776.1</v>
      </c>
      <c r="D25" s="26">
        <f>D27+D31+D33+D36+D39</f>
        <v>3036</v>
      </c>
      <c r="E25" s="26">
        <f>E27+E31+E33+E36+E39</f>
        <v>1915.4</v>
      </c>
      <c r="F25" s="38">
        <f t="shared" ref="F25:F40" si="2">E25/D25*100</f>
        <v>63.089591567852445</v>
      </c>
      <c r="G25" s="26">
        <f t="shared" ref="G25:G40" si="3">E25/C25*100</f>
        <v>107.84302685659593</v>
      </c>
      <c r="H25" s="42"/>
    </row>
    <row r="26" spans="1:8">
      <c r="A26" s="3" t="s">
        <v>3</v>
      </c>
      <c r="B26" s="8"/>
      <c r="C26" s="19"/>
      <c r="D26" s="19"/>
      <c r="E26" s="19"/>
      <c r="F26" s="38"/>
      <c r="G26" s="26"/>
      <c r="H26" s="42"/>
    </row>
    <row r="27" spans="1:8">
      <c r="A27" s="3" t="s">
        <v>5</v>
      </c>
      <c r="B27" s="7" t="s">
        <v>6</v>
      </c>
      <c r="C27" s="33">
        <v>707.4</v>
      </c>
      <c r="D27" s="34">
        <v>1087.8</v>
      </c>
      <c r="E27" s="34">
        <v>832.1</v>
      </c>
      <c r="F27" s="39">
        <f t="shared" si="2"/>
        <v>76.493840779555072</v>
      </c>
      <c r="G27" s="40">
        <f t="shared" si="3"/>
        <v>117.62793327678824</v>
      </c>
      <c r="H27" s="42"/>
    </row>
    <row r="28" spans="1:8" ht="54.75" customHeight="1">
      <c r="A28" s="3" t="s">
        <v>7</v>
      </c>
      <c r="B28" s="9" t="s">
        <v>8</v>
      </c>
      <c r="C28" s="33">
        <v>706.3</v>
      </c>
      <c r="D28" s="41">
        <v>947.9</v>
      </c>
      <c r="E28" s="34">
        <v>831</v>
      </c>
      <c r="F28" s="39">
        <f t="shared" si="2"/>
        <v>87.667475472096214</v>
      </c>
      <c r="G28" s="40">
        <f t="shared" si="3"/>
        <v>117.65538722922271</v>
      </c>
      <c r="H28" s="42"/>
    </row>
    <row r="29" spans="1:8">
      <c r="A29" s="3" t="s">
        <v>9</v>
      </c>
      <c r="B29" s="7" t="s">
        <v>10</v>
      </c>
      <c r="C29" s="33">
        <v>0</v>
      </c>
      <c r="D29" s="41">
        <v>5</v>
      </c>
      <c r="E29" s="34">
        <v>0</v>
      </c>
      <c r="F29" s="39">
        <f t="shared" si="2"/>
        <v>0</v>
      </c>
      <c r="G29" s="40">
        <v>0</v>
      </c>
      <c r="H29" s="42"/>
    </row>
    <row r="30" spans="1:8" ht="27.75" customHeight="1">
      <c r="A30" s="3" t="s">
        <v>11</v>
      </c>
      <c r="B30" s="7" t="s">
        <v>12</v>
      </c>
      <c r="C30" s="33">
        <v>1.1000000000000001</v>
      </c>
      <c r="D30" s="34">
        <v>134.9</v>
      </c>
      <c r="E30" s="34">
        <v>1.1000000000000001</v>
      </c>
      <c r="F30" s="39">
        <f t="shared" si="2"/>
        <v>0.81541882876204597</v>
      </c>
      <c r="G30" s="40">
        <f t="shared" si="3"/>
        <v>100</v>
      </c>
      <c r="H30" s="42"/>
    </row>
    <row r="31" spans="1:8" ht="18" customHeight="1">
      <c r="A31" s="3" t="s">
        <v>13</v>
      </c>
      <c r="B31" s="7" t="s">
        <v>14</v>
      </c>
      <c r="C31" s="33">
        <v>61</v>
      </c>
      <c r="D31" s="34">
        <v>81</v>
      </c>
      <c r="E31" s="34">
        <v>60.7</v>
      </c>
      <c r="F31" s="39">
        <f t="shared" si="2"/>
        <v>74.938271604938279</v>
      </c>
      <c r="G31" s="40">
        <f t="shared" si="3"/>
        <v>99.508196721311478</v>
      </c>
      <c r="H31" s="42"/>
    </row>
    <row r="32" spans="1:8" ht="30" customHeight="1">
      <c r="A32" s="3" t="s">
        <v>15</v>
      </c>
      <c r="B32" s="7" t="s">
        <v>16</v>
      </c>
      <c r="C32" s="33">
        <v>61</v>
      </c>
      <c r="D32" s="34">
        <v>81</v>
      </c>
      <c r="E32" s="34">
        <v>60.7</v>
      </c>
      <c r="F32" s="39">
        <f t="shared" si="2"/>
        <v>74.938271604938279</v>
      </c>
      <c r="G32" s="40">
        <f t="shared" si="3"/>
        <v>99.508196721311478</v>
      </c>
      <c r="H32" s="42"/>
    </row>
    <row r="33" spans="1:8" ht="18.75" customHeight="1">
      <c r="A33" s="3" t="s">
        <v>17</v>
      </c>
      <c r="B33" s="7" t="s">
        <v>18</v>
      </c>
      <c r="C33" s="33">
        <v>198</v>
      </c>
      <c r="D33" s="34">
        <v>323.10000000000002</v>
      </c>
      <c r="E33" s="34">
        <v>0</v>
      </c>
      <c r="F33" s="39">
        <f t="shared" si="2"/>
        <v>0</v>
      </c>
      <c r="G33" s="40">
        <f t="shared" si="3"/>
        <v>0</v>
      </c>
      <c r="H33" s="42"/>
    </row>
    <row r="34" spans="1:8" ht="28.5" customHeight="1">
      <c r="A34" s="3" t="s">
        <v>19</v>
      </c>
      <c r="B34" s="7" t="s">
        <v>20</v>
      </c>
      <c r="C34" s="33">
        <v>149.1</v>
      </c>
      <c r="D34" s="34">
        <v>323.10000000000002</v>
      </c>
      <c r="E34" s="34">
        <v>0</v>
      </c>
      <c r="F34" s="39">
        <f t="shared" si="2"/>
        <v>0</v>
      </c>
      <c r="G34" s="40">
        <f t="shared" si="3"/>
        <v>0</v>
      </c>
      <c r="H34" s="42"/>
    </row>
    <row r="35" spans="1:8" ht="30.75" customHeight="1">
      <c r="A35" s="3" t="s">
        <v>21</v>
      </c>
      <c r="B35" s="7" t="s">
        <v>22</v>
      </c>
      <c r="C35" s="33">
        <v>48.9</v>
      </c>
      <c r="D35" s="34">
        <v>0</v>
      </c>
      <c r="E35" s="34">
        <v>0</v>
      </c>
      <c r="F35" s="39">
        <v>0</v>
      </c>
      <c r="G35" s="40">
        <f t="shared" si="3"/>
        <v>0</v>
      </c>
      <c r="H35" s="42"/>
    </row>
    <row r="36" spans="1:8" ht="25.5">
      <c r="A36" s="3" t="s">
        <v>23</v>
      </c>
      <c r="B36" s="7" t="s">
        <v>24</v>
      </c>
      <c r="C36" s="33">
        <v>10</v>
      </c>
      <c r="D36" s="34">
        <v>148.80000000000001</v>
      </c>
      <c r="E36" s="34">
        <v>130.9</v>
      </c>
      <c r="F36" s="39">
        <f t="shared" si="2"/>
        <v>87.97043010752688</v>
      </c>
      <c r="G36" s="40" t="s">
        <v>95</v>
      </c>
      <c r="H36" s="42"/>
    </row>
    <row r="37" spans="1:8" ht="15" hidden="1" customHeight="1">
      <c r="A37" s="3" t="s">
        <v>25</v>
      </c>
      <c r="B37" s="7" t="s">
        <v>26</v>
      </c>
      <c r="C37" s="33"/>
      <c r="D37" s="34"/>
      <c r="E37" s="34"/>
      <c r="F37" s="39" t="e">
        <f t="shared" si="2"/>
        <v>#DIV/0!</v>
      </c>
      <c r="G37" s="40" t="s">
        <v>95</v>
      </c>
      <c r="H37" s="42"/>
    </row>
    <row r="38" spans="1:8">
      <c r="A38" s="3" t="s">
        <v>27</v>
      </c>
      <c r="B38" s="7" t="s">
        <v>28</v>
      </c>
      <c r="C38" s="33">
        <v>10</v>
      </c>
      <c r="D38" s="34">
        <v>148.80000000000001</v>
      </c>
      <c r="E38" s="34">
        <v>130.9</v>
      </c>
      <c r="F38" s="39">
        <f t="shared" si="2"/>
        <v>87.97043010752688</v>
      </c>
      <c r="G38" s="40" t="s">
        <v>95</v>
      </c>
      <c r="H38" s="42"/>
    </row>
    <row r="39" spans="1:8">
      <c r="A39" s="3" t="s">
        <v>80</v>
      </c>
      <c r="B39" s="7" t="s">
        <v>29</v>
      </c>
      <c r="C39" s="33">
        <v>799.7</v>
      </c>
      <c r="D39" s="34">
        <v>1395.3</v>
      </c>
      <c r="E39" s="34">
        <v>891.7</v>
      </c>
      <c r="F39" s="39">
        <f t="shared" si="2"/>
        <v>63.907403425786583</v>
      </c>
      <c r="G39" s="40">
        <f t="shared" si="3"/>
        <v>111.50431411779418</v>
      </c>
      <c r="H39" s="42"/>
    </row>
    <row r="40" spans="1:8">
      <c r="A40" s="3" t="s">
        <v>30</v>
      </c>
      <c r="B40" s="7" t="s">
        <v>31</v>
      </c>
      <c r="C40" s="33">
        <v>799.7</v>
      </c>
      <c r="D40" s="34">
        <v>1395.3</v>
      </c>
      <c r="E40" s="34">
        <v>891.7</v>
      </c>
      <c r="F40" s="39">
        <f t="shared" si="2"/>
        <v>63.907403425786583</v>
      </c>
      <c r="G40" s="40">
        <f t="shared" si="3"/>
        <v>111.50431411779418</v>
      </c>
      <c r="H40" s="42"/>
    </row>
    <row r="41" spans="1:8" ht="25.5">
      <c r="A41" s="3" t="s">
        <v>32</v>
      </c>
      <c r="B41" s="7"/>
      <c r="C41" s="18">
        <f>C5-C25</f>
        <v>28.400000000000091</v>
      </c>
      <c r="D41" s="34">
        <f>D5-D25</f>
        <v>-147.5</v>
      </c>
      <c r="E41" s="34">
        <f>E5-E25</f>
        <v>35.400000000000091</v>
      </c>
      <c r="F41" s="34"/>
      <c r="G41" s="34"/>
    </row>
    <row r="42" spans="1:8" ht="25.5">
      <c r="A42" s="2" t="s">
        <v>33</v>
      </c>
      <c r="B42" s="8"/>
      <c r="C42" s="19">
        <f t="shared" ref="C42:E42" si="4">C44</f>
        <v>-28.400000000000091</v>
      </c>
      <c r="D42" s="19">
        <f t="shared" si="4"/>
        <v>147.5</v>
      </c>
      <c r="E42" s="19">
        <f t="shared" si="4"/>
        <v>-35.400000000000091</v>
      </c>
      <c r="F42" s="19"/>
      <c r="G42" s="19"/>
    </row>
    <row r="43" spans="1:8">
      <c r="A43" s="3" t="s">
        <v>3</v>
      </c>
      <c r="B43" s="7"/>
      <c r="C43" s="18"/>
      <c r="D43" s="34"/>
      <c r="E43" s="34"/>
      <c r="F43" s="34"/>
      <c r="G43" s="34"/>
    </row>
    <row r="44" spans="1:8" ht="31.5" customHeight="1">
      <c r="A44" s="3" t="s">
        <v>34</v>
      </c>
      <c r="B44" s="7" t="s">
        <v>35</v>
      </c>
      <c r="C44" s="18">
        <f t="shared" ref="C44:E44" si="5">C45+C46</f>
        <v>-28.400000000000091</v>
      </c>
      <c r="D44" s="34">
        <f t="shared" si="5"/>
        <v>147.5</v>
      </c>
      <c r="E44" s="34">
        <f t="shared" si="5"/>
        <v>-35.400000000000091</v>
      </c>
      <c r="F44" s="34"/>
      <c r="G44" s="34"/>
    </row>
    <row r="45" spans="1:8" ht="25.5">
      <c r="A45" s="3" t="s">
        <v>36</v>
      </c>
      <c r="B45" s="7" t="s">
        <v>37</v>
      </c>
      <c r="C45" s="34">
        <v>-1838.2</v>
      </c>
      <c r="D45" s="34">
        <v>-2888.5</v>
      </c>
      <c r="E45" s="34">
        <v>-1960.7</v>
      </c>
      <c r="F45" s="34"/>
      <c r="G45" s="34"/>
    </row>
    <row r="46" spans="1:8" ht="29.25" customHeight="1">
      <c r="A46" s="3" t="s">
        <v>38</v>
      </c>
      <c r="B46" s="7" t="s">
        <v>39</v>
      </c>
      <c r="C46" s="34">
        <v>1809.8</v>
      </c>
      <c r="D46" s="34">
        <v>3036</v>
      </c>
      <c r="E46" s="34">
        <v>1925.3</v>
      </c>
      <c r="F46" s="34"/>
      <c r="G46" s="34"/>
    </row>
    <row r="50" spans="1:7">
      <c r="A50" s="46" t="s">
        <v>45</v>
      </c>
      <c r="B50" s="46"/>
      <c r="C50" s="46"/>
      <c r="D50" s="46"/>
      <c r="E50" s="46"/>
      <c r="F50" s="46"/>
      <c r="G50" s="46"/>
    </row>
  </sheetData>
  <mergeCells count="2">
    <mergeCell ref="A50:G50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D11" sqref="D11"/>
    </sheetView>
  </sheetViews>
  <sheetFormatPr defaultRowHeight="15"/>
  <cols>
    <col min="1" max="1" width="22.28515625" style="5" customWidth="1"/>
    <col min="2" max="2" width="15.7109375" style="5" customWidth="1"/>
    <col min="3" max="3" width="14.140625" style="5" customWidth="1"/>
    <col min="4" max="4" width="16.7109375" style="5" customWidth="1"/>
    <col min="5" max="5" width="11" style="5" customWidth="1"/>
    <col min="6" max="6" width="15.42578125" style="5" customWidth="1"/>
    <col min="7" max="7" width="15.140625" style="5" customWidth="1"/>
    <col min="8" max="16384" width="9.140625" style="5"/>
  </cols>
  <sheetData>
    <row r="2" spans="1:7" ht="96" customHeight="1">
      <c r="A2" s="47" t="s">
        <v>89</v>
      </c>
      <c r="B2" s="46"/>
      <c r="C2" s="46"/>
      <c r="D2" s="46"/>
      <c r="E2" s="46"/>
      <c r="F2" s="46"/>
      <c r="G2" s="46"/>
    </row>
    <row r="3" spans="1:7">
      <c r="G3" s="6"/>
    </row>
    <row r="4" spans="1:7" ht="75" customHeight="1">
      <c r="A4" s="1" t="s">
        <v>40</v>
      </c>
      <c r="B4" s="1" t="s">
        <v>41</v>
      </c>
      <c r="C4" s="35" t="s">
        <v>90</v>
      </c>
      <c r="D4" s="35" t="s">
        <v>87</v>
      </c>
      <c r="E4" s="35" t="s">
        <v>88</v>
      </c>
      <c r="F4" s="16" t="s">
        <v>81</v>
      </c>
      <c r="G4" s="16" t="s">
        <v>82</v>
      </c>
    </row>
    <row r="5" spans="1:7" ht="44.25" customHeight="1">
      <c r="A5" s="17" t="s">
        <v>42</v>
      </c>
      <c r="B5" s="44">
        <v>2</v>
      </c>
      <c r="C5" s="45">
        <v>400.7</v>
      </c>
      <c r="D5" s="45">
        <v>480.8</v>
      </c>
      <c r="E5" s="45">
        <v>467</v>
      </c>
      <c r="F5" s="45">
        <f>E5/D5*100</f>
        <v>97.129783693843592</v>
      </c>
      <c r="G5" s="45">
        <f>E5/C5*100</f>
        <v>116.54604442226105</v>
      </c>
    </row>
    <row r="6" spans="1:7" ht="42.75" customHeight="1">
      <c r="A6" s="17" t="s">
        <v>43</v>
      </c>
      <c r="B6" s="44">
        <v>3</v>
      </c>
      <c r="C6" s="36">
        <v>374.8</v>
      </c>
      <c r="D6" s="45">
        <v>661.7</v>
      </c>
      <c r="E6" s="45">
        <v>447.6</v>
      </c>
      <c r="F6" s="45">
        <f>E6/D6*100</f>
        <v>67.643947408191025</v>
      </c>
      <c r="G6" s="45">
        <f>E6/C6*100</f>
        <v>119.42369263607257</v>
      </c>
    </row>
    <row r="10" spans="1:7">
      <c r="A10" s="46" t="s">
        <v>45</v>
      </c>
      <c r="B10" s="46"/>
      <c r="C10" s="46"/>
      <c r="D10" s="46"/>
      <c r="E10" s="46"/>
      <c r="F10" s="46"/>
      <c r="G10" s="46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F6" sqref="F6"/>
    </sheetView>
  </sheetViews>
  <sheetFormatPr defaultRowHeight="15"/>
  <cols>
    <col min="1" max="1" width="34.285156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4.28515625" style="5" customWidth="1"/>
    <col min="6" max="6" width="18" style="5" customWidth="1"/>
    <col min="7" max="16384" width="9.140625" style="5"/>
  </cols>
  <sheetData>
    <row r="2" spans="1:7" ht="96" customHeight="1">
      <c r="A2" s="47" t="s">
        <v>91</v>
      </c>
      <c r="B2" s="46"/>
      <c r="C2" s="46"/>
      <c r="D2" s="46"/>
      <c r="E2" s="46"/>
      <c r="F2" s="46"/>
    </row>
    <row r="3" spans="1:7">
      <c r="F3" s="6"/>
    </row>
    <row r="4" spans="1:7" ht="66.75" customHeight="1">
      <c r="A4" s="4" t="s">
        <v>73</v>
      </c>
      <c r="B4" s="35" t="s">
        <v>92</v>
      </c>
      <c r="C4" s="35" t="s">
        <v>93</v>
      </c>
      <c r="D4" s="35" t="s">
        <v>94</v>
      </c>
      <c r="E4" s="28" t="s">
        <v>81</v>
      </c>
      <c r="F4" s="28" t="s">
        <v>82</v>
      </c>
    </row>
    <row r="5" spans="1:7" ht="78" customHeight="1">
      <c r="A5" s="29" t="s">
        <v>84</v>
      </c>
      <c r="B5" s="37">
        <v>0</v>
      </c>
      <c r="C5" s="37">
        <v>2</v>
      </c>
      <c r="D5" s="37">
        <v>0</v>
      </c>
      <c r="E5" s="37">
        <f>D5/C5*100</f>
        <v>0</v>
      </c>
      <c r="F5" s="37">
        <v>0</v>
      </c>
    </row>
    <row r="6" spans="1:7" ht="66.75" customHeight="1">
      <c r="A6" s="21" t="s">
        <v>75</v>
      </c>
      <c r="B6" s="37">
        <v>10</v>
      </c>
      <c r="C6" s="37">
        <v>148.80000000000001</v>
      </c>
      <c r="D6" s="37">
        <v>130.9</v>
      </c>
      <c r="E6" s="37">
        <f>D6/C6*100</f>
        <v>87.97043010752688</v>
      </c>
      <c r="F6" s="34" t="s">
        <v>95</v>
      </c>
      <c r="G6" s="43"/>
    </row>
    <row r="7" spans="1:7" ht="66" customHeight="1">
      <c r="A7" s="20" t="s">
        <v>76</v>
      </c>
      <c r="B7" s="37">
        <v>149.1</v>
      </c>
      <c r="C7" s="37">
        <v>323.10000000000002</v>
      </c>
      <c r="D7" s="37">
        <v>0</v>
      </c>
      <c r="E7" s="37">
        <f>D7/C7*100</f>
        <v>0</v>
      </c>
      <c r="F7" s="37">
        <f t="shared" ref="F7:F8" si="0">D7/B7*100</f>
        <v>0</v>
      </c>
    </row>
    <row r="8" spans="1:7">
      <c r="A8" s="2" t="s">
        <v>74</v>
      </c>
      <c r="B8" s="27">
        <f>B6+B7+B5</f>
        <v>159.1</v>
      </c>
      <c r="C8" s="27">
        <f t="shared" ref="C8:D8" si="1">C6+C7+C5</f>
        <v>473.90000000000003</v>
      </c>
      <c r="D8" s="27">
        <f t="shared" si="1"/>
        <v>130.9</v>
      </c>
      <c r="E8" s="27">
        <f>D8/C8*100</f>
        <v>27.621861152141804</v>
      </c>
      <c r="F8" s="27">
        <f t="shared" si="0"/>
        <v>82.27529855436832</v>
      </c>
    </row>
    <row r="12" spans="1:7">
      <c r="A12" s="46" t="s">
        <v>45</v>
      </c>
      <c r="B12" s="46"/>
      <c r="C12" s="46"/>
      <c r="D12" s="46"/>
      <c r="E12" s="46"/>
      <c r="F12" s="46"/>
    </row>
  </sheetData>
  <mergeCells count="2">
    <mergeCell ref="A2:F2"/>
    <mergeCell ref="A12:F1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2020-07-23T05:17:31Z</cp:lastPrinted>
  <dcterms:created xsi:type="dcterms:W3CDTF">2017-04-17T10:25:39Z</dcterms:created>
  <dcterms:modified xsi:type="dcterms:W3CDTF">2020-10-20T12:15:19Z</dcterms:modified>
</cp:coreProperties>
</file>