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activeTab="2"/>
  </bookViews>
  <sheets>
    <sheet name="таблица 1" sheetId="1" r:id="rId1"/>
    <sheet name="таблица 2" sheetId="2" r:id="rId2"/>
    <sheet name="таблица 3" sheetId="3" r:id="rId3"/>
  </sheet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G23"/>
  <c r="G24"/>
  <c r="G25"/>
  <c r="F8"/>
  <c r="F9"/>
  <c r="F10"/>
  <c r="F11"/>
  <c r="F12"/>
  <c r="F13"/>
  <c r="F14"/>
  <c r="F16"/>
  <c r="F17"/>
  <c r="F18"/>
  <c r="F19"/>
  <c r="F21"/>
  <c r="F22"/>
  <c r="F23"/>
  <c r="F24"/>
  <c r="F25"/>
  <c r="E28"/>
  <c r="G28" s="1"/>
  <c r="D28"/>
  <c r="G33"/>
  <c r="G34"/>
  <c r="G35"/>
  <c r="G36"/>
  <c r="G37"/>
  <c r="G38"/>
  <c r="G39"/>
  <c r="G40"/>
  <c r="G41"/>
  <c r="E7" i="3"/>
  <c r="F7"/>
  <c r="G29" i="1"/>
  <c r="G31"/>
  <c r="G32"/>
  <c r="F28"/>
  <c r="F29"/>
  <c r="F31"/>
  <c r="F32"/>
  <c r="F33"/>
  <c r="F34"/>
  <c r="F35"/>
  <c r="F37"/>
  <c r="F38"/>
  <c r="F39"/>
  <c r="F40"/>
  <c r="F41"/>
  <c r="E5" i="3"/>
  <c r="C8"/>
  <c r="D8"/>
  <c r="B8"/>
  <c r="F5" i="2"/>
  <c r="E8" i="3" l="1"/>
  <c r="F8"/>
  <c r="D26" i="1"/>
  <c r="G7" l="1"/>
  <c r="F7"/>
  <c r="D5"/>
  <c r="C5"/>
  <c r="C26"/>
  <c r="E26"/>
  <c r="G26" l="1"/>
  <c r="F26"/>
  <c r="E5"/>
  <c r="G5" s="1"/>
  <c r="F5" l="1"/>
  <c r="E6" i="3"/>
  <c r="D45" i="1" l="1"/>
  <c r="D43" s="1"/>
  <c r="E45"/>
  <c r="E43" s="1"/>
  <c r="E42"/>
  <c r="D42"/>
  <c r="C45" l="1"/>
  <c r="C43" s="1"/>
  <c r="C42"/>
  <c r="G6" i="2"/>
  <c r="F6"/>
  <c r="G5"/>
</calcChain>
</file>

<file path=xl/sharedStrings.xml><?xml version="1.0" encoding="utf-8"?>
<sst xmlns="http://schemas.openxmlformats.org/spreadsheetml/2006/main" count="106" uniqueCount="97">
  <si>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</si>
  <si>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</si>
  <si>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</si>
  <si>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</si>
  <si>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</si>
  <si>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</si>
  <si>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</si>
  <si>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</si>
  <si>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</si>
  <si>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</si>
  <si>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</si>
  <si>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</si>
  <si>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</si>
  <si>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</si>
  <si>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</si>
  <si>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</si>
  <si>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</si>
  <si>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</si>
  <si>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</si>
  <si>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</si>
  <si>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</si>
  <si>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</si>
  <si>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</si>
  <si>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</si>
  <si>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</si>
  <si>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</si>
  <si>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</si>
  <si>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</si>
  <si>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</si>
  <si>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</si>
  <si>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</si>
  <si>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</si>
  <si>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</si>
  <si>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</si>
  <si>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</si>
  <si>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</si>
  <si>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</si>
  <si>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</si>
  <si>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</si>
  <si>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</si>
  <si>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</si>
  <si>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</si>
  <si>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</si>
  <si>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</si>
  <si>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</si>
  <si>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</si>
  <si>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</si>
  <si>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</si>
  <si>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</si>
  <si>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</si>
  <si>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</si>
  <si>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</si>
  <si>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</si>
  <si>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</si>
  <si>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</si>
  <si>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</si>
  <si>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</si>
  <si>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</si>
  <si>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</si>
  <si>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</si>
  <si>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</si>
  <si>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</si>
  <si>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</si>
  <si>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20215001100001151</t>
  </si>
  <si>
    <t xml:space="preserve">Дотация на выравнивание бюджетной обеспеченности поселений за счет средств местного бюджета из районного фонда финансовой поддержки поселений </t>
  </si>
  <si>
    <t>20215001100002151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</si>
  <si>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</si>
  <si>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</si>
  <si>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</si>
  <si>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</si>
  <si>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</si>
  <si>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</si>
  <si>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</si>
  <si>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</si>
  <si>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</si>
  <si>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</si>
  <si>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Муниципальная программа "Ремонт автомобильных дорог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</si>
  <si>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</si>
  <si>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</si>
  <si>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</si>
  <si>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Культура и кинематография</t>
  </si>
  <si>
    <t>% исполнения плана 2020 года</t>
  </si>
  <si>
    <t>% исполнения 2020 года к 2019 году</t>
  </si>
  <si>
    <t>% исполнения плана                       2020 года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</si>
  <si>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</si>
  <si>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января 2021 года     
</t>
  </si>
  <si>
    <t>Утвержденные бюджетные назначения на           1 января 2021 г. (тыс.руб)</t>
  </si>
  <si>
    <t>Исполнено на 1 января 2021 г. (тыс.руб)</t>
  </si>
  <si>
    <t>Исполнено на 1 января 2020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</si>
  <si>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января 2021 года     
</t>
  </si>
  <si>
    <t>Исполнено на      1 января 2020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</si>
  <si>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января 2021 года     
</t>
  </si>
  <si>
    <t>Утвержденные бюджетные назначения на            1 января 2021 г. (тыс.руб)</t>
  </si>
  <si>
    <t>Исполнено на        1 января 2021 г. (тыс.руб)</t>
  </si>
  <si>
    <t>Исполнено на             1 января 2020 г. (тыс.руб)</t>
  </si>
  <si>
    <t>Государственная пошлина</t>
  </si>
  <si>
    <t>св. 9,3 раза</t>
  </si>
</sst>
</file>

<file path=xl/styles.xml><?xml version="1.0" encoding="utf-8"?>
<styleSheet xmlns="http://schemas.openxmlformats.org/spreadsheetml/2006/main">
  <numFmts count="3">
    <numFmt numFmtId="164" formatCode="_-* #,##0.0\ _₽_-;\-* #,##0.0\ _₽_-;_-* &quot;-&quot;?\ _₽_-;_-@_-"/>
    <numFmt numFmtId="165" formatCode="000"/>
    <numFmt numFmtId="166" formatCode="0.0"/>
  </numFmts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8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7" fillId="0" borderId="1" xfId="2" applyNumberFormat="1" applyFont="1" applyFill="1" applyBorder="1" applyAlignment="1" applyProtection="1">
      <alignment wrapText="1"/>
      <protection hidden="1"/>
    </xf>
    <xf numFmtId="165" fontId="7" fillId="0" borderId="1" xfId="3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left" vertical="top" wrapText="1"/>
    </xf>
    <xf numFmtId="37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37" fontId="1" fillId="0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7" fillId="0" borderId="5" xfId="1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6" fontId="4" fillId="0" borderId="0" xfId="0" applyNumberFormat="1" applyFont="1"/>
    <xf numFmtId="0" fontId="4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opLeftCell="A19" zoomScaleNormal="100" workbookViewId="0">
      <selection activeCell="D45" sqref="D45"/>
    </sheetView>
  </sheetViews>
  <sheetFormatPr defaultRowHeight="15"/>
  <cols>
    <col min="1" max="1" width="27.85546875" style="5" customWidth="1"/>
    <col min="2" max="2" width="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7" ht="58.5" customHeight="1">
      <c r="A2" s="51" t="s">
        <v>85</v>
      </c>
      <c r="B2" s="50"/>
      <c r="C2" s="50"/>
      <c r="D2" s="50"/>
      <c r="E2" s="50"/>
      <c r="F2" s="50"/>
      <c r="G2" s="50"/>
    </row>
    <row r="3" spans="1:7">
      <c r="G3" s="6" t="s">
        <v>44</v>
      </c>
    </row>
    <row r="4" spans="1:7" ht="63.75" customHeight="1">
      <c r="A4" s="1" t="s">
        <v>0</v>
      </c>
      <c r="B4" s="1" t="s">
        <v>1</v>
      </c>
      <c r="C4" s="1" t="s">
        <v>88</v>
      </c>
      <c r="D4" s="1" t="s">
        <v>86</v>
      </c>
      <c r="E4" s="1" t="s">
        <v>87</v>
      </c>
      <c r="F4" s="1" t="s">
        <v>83</v>
      </c>
      <c r="G4" s="1" t="s">
        <v>82</v>
      </c>
    </row>
    <row r="5" spans="1:7" ht="15.75" customHeight="1">
      <c r="A5" s="24" t="s">
        <v>2</v>
      </c>
      <c r="B5" s="25"/>
      <c r="C5" s="19">
        <f>C7+C18</f>
        <v>5179.2000000000007</v>
      </c>
      <c r="D5" s="53">
        <f>D7+D18</f>
        <v>3265.9</v>
      </c>
      <c r="E5" s="53">
        <f>E7+E18</f>
        <v>3261.7999999999997</v>
      </c>
      <c r="F5" s="53">
        <f t="shared" ref="F5:F25" si="0">E5/D5*100</f>
        <v>99.874460332527022</v>
      </c>
      <c r="G5" s="53">
        <f t="shared" ref="G5:G25" si="1">E5/C5*100</f>
        <v>62.978838430645645</v>
      </c>
    </row>
    <row r="6" spans="1:7" ht="15" customHeight="1">
      <c r="A6" s="22" t="s">
        <v>3</v>
      </c>
      <c r="B6" s="23"/>
      <c r="C6" s="10"/>
      <c r="D6" s="54"/>
      <c r="E6" s="54"/>
      <c r="F6" s="53"/>
      <c r="G6" s="52"/>
    </row>
    <row r="7" spans="1:7" ht="20.25" customHeight="1">
      <c r="A7" s="11" t="s">
        <v>46</v>
      </c>
      <c r="B7" s="12">
        <v>1E+16</v>
      </c>
      <c r="C7" s="37">
        <v>847.6</v>
      </c>
      <c r="D7" s="52">
        <v>677.4</v>
      </c>
      <c r="E7" s="54">
        <v>714.6</v>
      </c>
      <c r="F7" s="52">
        <f t="shared" si="0"/>
        <v>105.4915854738707</v>
      </c>
      <c r="G7" s="52">
        <f t="shared" si="1"/>
        <v>84.308636149126954</v>
      </c>
    </row>
    <row r="8" spans="1:7" ht="16.5" customHeight="1">
      <c r="A8" s="11" t="s">
        <v>47</v>
      </c>
      <c r="B8" s="12">
        <v>1.01E+16</v>
      </c>
      <c r="C8" s="36">
        <v>101</v>
      </c>
      <c r="D8" s="54">
        <v>113.9</v>
      </c>
      <c r="E8" s="54">
        <v>118.9</v>
      </c>
      <c r="F8" s="52">
        <f t="shared" si="0"/>
        <v>104.38981562774363</v>
      </c>
      <c r="G8" s="52">
        <f t="shared" si="1"/>
        <v>117.72277227722773</v>
      </c>
    </row>
    <row r="9" spans="1:7" ht="17.25" customHeight="1">
      <c r="A9" s="11" t="s">
        <v>48</v>
      </c>
      <c r="B9" s="13" t="s">
        <v>49</v>
      </c>
      <c r="C9" s="36">
        <v>101</v>
      </c>
      <c r="D9" s="54">
        <v>113.9</v>
      </c>
      <c r="E9" s="54">
        <v>118.9</v>
      </c>
      <c r="F9" s="52">
        <f t="shared" si="0"/>
        <v>104.38981562774363</v>
      </c>
      <c r="G9" s="52">
        <f t="shared" si="1"/>
        <v>117.72277227722773</v>
      </c>
    </row>
    <row r="10" spans="1:7">
      <c r="A10" s="11" t="s">
        <v>50</v>
      </c>
      <c r="B10" s="12">
        <v>1.05E+16</v>
      </c>
      <c r="C10" s="36">
        <v>6.2</v>
      </c>
      <c r="D10" s="54">
        <v>11.4</v>
      </c>
      <c r="E10" s="54">
        <v>7.6</v>
      </c>
      <c r="F10" s="52">
        <f t="shared" si="0"/>
        <v>66.666666666666657</v>
      </c>
      <c r="G10" s="52">
        <f t="shared" si="1"/>
        <v>122.58064516129031</v>
      </c>
    </row>
    <row r="11" spans="1:7" ht="27" customHeight="1">
      <c r="A11" s="11" t="s">
        <v>51</v>
      </c>
      <c r="B11" s="13" t="s">
        <v>52</v>
      </c>
      <c r="C11" s="36">
        <v>6.2</v>
      </c>
      <c r="D11" s="54">
        <v>11.4</v>
      </c>
      <c r="E11" s="54">
        <v>7.6</v>
      </c>
      <c r="F11" s="52">
        <f t="shared" si="0"/>
        <v>66.666666666666657</v>
      </c>
      <c r="G11" s="52">
        <f t="shared" si="1"/>
        <v>122.58064516129031</v>
      </c>
    </row>
    <row r="12" spans="1:7">
      <c r="A12" s="11" t="s">
        <v>53</v>
      </c>
      <c r="B12" s="12">
        <v>1.06E+16</v>
      </c>
      <c r="C12" s="36">
        <v>693.4</v>
      </c>
      <c r="D12" s="54">
        <v>510.2</v>
      </c>
      <c r="E12" s="54">
        <v>533.70000000000005</v>
      </c>
      <c r="F12" s="52">
        <f t="shared" si="0"/>
        <v>104.60603684829479</v>
      </c>
      <c r="G12" s="52">
        <f t="shared" si="1"/>
        <v>76.968560715315846</v>
      </c>
    </row>
    <row r="13" spans="1:7" ht="25.5">
      <c r="A13" s="11" t="s">
        <v>54</v>
      </c>
      <c r="B13" s="13" t="s">
        <v>55</v>
      </c>
      <c r="C13" s="36">
        <v>84.4</v>
      </c>
      <c r="D13" s="54">
        <v>59.7</v>
      </c>
      <c r="E13" s="54">
        <v>55.7</v>
      </c>
      <c r="F13" s="52">
        <f t="shared" si="0"/>
        <v>93.299832495812396</v>
      </c>
      <c r="G13" s="52">
        <f t="shared" si="1"/>
        <v>65.995260663507111</v>
      </c>
    </row>
    <row r="14" spans="1:7">
      <c r="A14" s="11" t="s">
        <v>56</v>
      </c>
      <c r="B14" s="13" t="s">
        <v>57</v>
      </c>
      <c r="C14" s="36">
        <v>608.9</v>
      </c>
      <c r="D14" s="54">
        <v>450.5</v>
      </c>
      <c r="E14" s="54">
        <v>577.9</v>
      </c>
      <c r="F14" s="52">
        <f t="shared" si="0"/>
        <v>128.27968923418422</v>
      </c>
      <c r="G14" s="52">
        <f t="shared" si="1"/>
        <v>94.908852028247665</v>
      </c>
    </row>
    <row r="15" spans="1:7" s="35" customFormat="1">
      <c r="A15" s="38" t="s">
        <v>95</v>
      </c>
      <c r="B15" s="39">
        <v>1.08E+16</v>
      </c>
      <c r="C15" s="36">
        <v>0.4</v>
      </c>
      <c r="D15" s="52">
        <v>0</v>
      </c>
      <c r="E15" s="52">
        <v>0.2</v>
      </c>
      <c r="F15" s="52">
        <v>0</v>
      </c>
      <c r="G15" s="52">
        <f t="shared" si="1"/>
        <v>50</v>
      </c>
    </row>
    <row r="16" spans="1:7" ht="59.25" customHeight="1">
      <c r="A16" s="11" t="s">
        <v>77</v>
      </c>
      <c r="B16" s="12">
        <v>1.11E+16</v>
      </c>
      <c r="C16" s="40">
        <v>46.6</v>
      </c>
      <c r="D16" s="54">
        <v>41.8</v>
      </c>
      <c r="E16" s="54">
        <v>54.3</v>
      </c>
      <c r="F16" s="52">
        <f t="shared" si="0"/>
        <v>129.90430622009569</v>
      </c>
      <c r="G16" s="52">
        <f t="shared" si="1"/>
        <v>116.52360515021458</v>
      </c>
    </row>
    <row r="17" spans="1:8" ht="143.25" customHeight="1">
      <c r="A17" s="11" t="s">
        <v>78</v>
      </c>
      <c r="B17" s="13" t="s">
        <v>79</v>
      </c>
      <c r="C17" s="40">
        <v>46.4</v>
      </c>
      <c r="D17" s="54">
        <v>41.8</v>
      </c>
      <c r="E17" s="54">
        <v>54.3</v>
      </c>
      <c r="F17" s="52">
        <f t="shared" si="0"/>
        <v>129.90430622009569</v>
      </c>
      <c r="G17" s="52">
        <f t="shared" si="1"/>
        <v>117.02586206896552</v>
      </c>
    </row>
    <row r="18" spans="1:8" ht="42.75" customHeight="1">
      <c r="A18" s="11" t="s">
        <v>58</v>
      </c>
      <c r="B18" s="13" t="s">
        <v>59</v>
      </c>
      <c r="C18" s="41">
        <v>4331.6000000000004</v>
      </c>
      <c r="D18" s="54">
        <v>2588.5</v>
      </c>
      <c r="E18" s="54">
        <v>2547.1999999999998</v>
      </c>
      <c r="F18" s="52">
        <f t="shared" si="0"/>
        <v>98.404481359860924</v>
      </c>
      <c r="G18" s="52">
        <f t="shared" si="1"/>
        <v>58.805060485732739</v>
      </c>
    </row>
    <row r="19" spans="1:8" ht="51">
      <c r="A19" s="11" t="s">
        <v>60</v>
      </c>
      <c r="B19" s="13" t="s">
        <v>61</v>
      </c>
      <c r="C19" s="41">
        <v>1160.2</v>
      </c>
      <c r="D19" s="54">
        <v>1012.1</v>
      </c>
      <c r="E19" s="54">
        <v>1012.1</v>
      </c>
      <c r="F19" s="52">
        <f t="shared" si="0"/>
        <v>100</v>
      </c>
      <c r="G19" s="52">
        <f t="shared" si="1"/>
        <v>87.234959489743147</v>
      </c>
    </row>
    <row r="20" spans="1:8" ht="51">
      <c r="A20" s="11" t="s">
        <v>62</v>
      </c>
      <c r="B20" s="13" t="s">
        <v>63</v>
      </c>
      <c r="C20" s="41">
        <v>35.200000000000003</v>
      </c>
      <c r="D20" s="54">
        <v>0</v>
      </c>
      <c r="E20" s="54">
        <v>0</v>
      </c>
      <c r="F20" s="52">
        <v>0</v>
      </c>
      <c r="G20" s="52">
        <f t="shared" si="1"/>
        <v>0</v>
      </c>
    </row>
    <row r="21" spans="1:8" ht="77.25" customHeight="1">
      <c r="A21" s="11" t="s">
        <v>64</v>
      </c>
      <c r="B21" s="13" t="s">
        <v>65</v>
      </c>
      <c r="C21" s="41">
        <v>1125</v>
      </c>
      <c r="D21" s="54">
        <v>1012.1</v>
      </c>
      <c r="E21" s="54">
        <v>1012.1</v>
      </c>
      <c r="F21" s="52">
        <f t="shared" si="0"/>
        <v>100</v>
      </c>
      <c r="G21" s="52">
        <f t="shared" si="1"/>
        <v>89.964444444444453</v>
      </c>
    </row>
    <row r="22" spans="1:8" ht="51">
      <c r="A22" s="11" t="s">
        <v>66</v>
      </c>
      <c r="B22" s="13" t="s">
        <v>67</v>
      </c>
      <c r="C22" s="41">
        <v>82.9</v>
      </c>
      <c r="D22" s="54">
        <v>90.9</v>
      </c>
      <c r="E22" s="54">
        <v>90.9</v>
      </c>
      <c r="F22" s="52">
        <f t="shared" si="0"/>
        <v>100</v>
      </c>
      <c r="G22" s="52">
        <f t="shared" si="1"/>
        <v>109.65018094089265</v>
      </c>
    </row>
    <row r="23" spans="1:8" ht="67.5" customHeight="1">
      <c r="A23" s="11" t="s">
        <v>68</v>
      </c>
      <c r="B23" s="12">
        <v>2.02351181000001E+16</v>
      </c>
      <c r="C23" s="41">
        <v>82.9</v>
      </c>
      <c r="D23" s="54">
        <v>90.9</v>
      </c>
      <c r="E23" s="54">
        <v>90.9</v>
      </c>
      <c r="F23" s="52">
        <f t="shared" si="0"/>
        <v>100</v>
      </c>
      <c r="G23" s="52">
        <f t="shared" si="1"/>
        <v>109.65018094089265</v>
      </c>
    </row>
    <row r="24" spans="1:8" ht="25.5">
      <c r="A24" s="11" t="s">
        <v>69</v>
      </c>
      <c r="B24" s="13" t="s">
        <v>70</v>
      </c>
      <c r="C24" s="41">
        <v>3088.5</v>
      </c>
      <c r="D24" s="54">
        <v>1485.5</v>
      </c>
      <c r="E24" s="54">
        <v>1444.2</v>
      </c>
      <c r="F24" s="52">
        <f t="shared" si="0"/>
        <v>97.219791316055208</v>
      </c>
      <c r="G24" s="52">
        <f t="shared" si="1"/>
        <v>46.760563380281688</v>
      </c>
    </row>
    <row r="25" spans="1:8" ht="42" customHeight="1">
      <c r="A25" s="11" t="s">
        <v>71</v>
      </c>
      <c r="B25" s="13" t="s">
        <v>72</v>
      </c>
      <c r="C25" s="41">
        <v>3088.5</v>
      </c>
      <c r="D25" s="54">
        <v>1485.5</v>
      </c>
      <c r="E25" s="54">
        <v>1444.2</v>
      </c>
      <c r="F25" s="52">
        <f t="shared" si="0"/>
        <v>97.219791316055208</v>
      </c>
      <c r="G25" s="52">
        <f t="shared" si="1"/>
        <v>46.760563380281688</v>
      </c>
    </row>
    <row r="26" spans="1:8" ht="21.75" customHeight="1">
      <c r="A26" s="14" t="s">
        <v>4</v>
      </c>
      <c r="B26" s="15"/>
      <c r="C26" s="26">
        <f>C28+C32+C34+C37+C40</f>
        <v>5056.5</v>
      </c>
      <c r="D26" s="26">
        <f>D28+D32+D34+D37+D40</f>
        <v>3445.3</v>
      </c>
      <c r="E26" s="26">
        <f>E28+E32+E34+E37+E40</f>
        <v>3358</v>
      </c>
      <c r="F26" s="46">
        <f t="shared" ref="F26:F41" si="2">E26/D26*100</f>
        <v>97.4661132557397</v>
      </c>
      <c r="G26" s="26">
        <f t="shared" ref="G26:G41" si="3">E26/C26*100</f>
        <v>66.409571838228018</v>
      </c>
      <c r="H26" s="33"/>
    </row>
    <row r="27" spans="1:8">
      <c r="A27" s="3" t="s">
        <v>3</v>
      </c>
      <c r="B27" s="8"/>
      <c r="C27" s="19"/>
      <c r="D27" s="19"/>
      <c r="E27" s="19"/>
      <c r="F27" s="46"/>
      <c r="G27" s="26"/>
      <c r="H27" s="33"/>
    </row>
    <row r="28" spans="1:8">
      <c r="A28" s="3" t="s">
        <v>5</v>
      </c>
      <c r="B28" s="7" t="s">
        <v>6</v>
      </c>
      <c r="C28" s="42">
        <v>1998.2</v>
      </c>
      <c r="D28" s="44">
        <f>D29+D30+D31</f>
        <v>1268.5</v>
      </c>
      <c r="E28" s="44">
        <f>E29+E30+E31</f>
        <v>1256.5</v>
      </c>
      <c r="F28" s="47">
        <f t="shared" si="2"/>
        <v>99.054000788332672</v>
      </c>
      <c r="G28" s="48">
        <f t="shared" si="3"/>
        <v>62.881593434090675</v>
      </c>
      <c r="H28" s="33"/>
    </row>
    <row r="29" spans="1:8" ht="54.75" customHeight="1">
      <c r="A29" s="3" t="s">
        <v>7</v>
      </c>
      <c r="B29" s="9" t="s">
        <v>8</v>
      </c>
      <c r="C29" s="42">
        <v>1952</v>
      </c>
      <c r="D29" s="49">
        <v>1263.5</v>
      </c>
      <c r="E29" s="44">
        <v>1253.5</v>
      </c>
      <c r="F29" s="47">
        <f t="shared" si="2"/>
        <v>99.208547685001975</v>
      </c>
      <c r="G29" s="48">
        <f t="shared" si="3"/>
        <v>64.216188524590166</v>
      </c>
      <c r="H29" s="33"/>
    </row>
    <row r="30" spans="1:8">
      <c r="A30" s="3" t="s">
        <v>9</v>
      </c>
      <c r="B30" s="7" t="s">
        <v>10</v>
      </c>
      <c r="C30" s="30">
        <v>0</v>
      </c>
      <c r="D30" s="49">
        <v>0</v>
      </c>
      <c r="E30" s="44">
        <v>0</v>
      </c>
      <c r="F30" s="47">
        <v>0</v>
      </c>
      <c r="G30" s="48">
        <v>0</v>
      </c>
      <c r="H30" s="33"/>
    </row>
    <row r="31" spans="1:8" ht="27.75" customHeight="1">
      <c r="A31" s="3" t="s">
        <v>11</v>
      </c>
      <c r="B31" s="7" t="s">
        <v>12</v>
      </c>
      <c r="C31" s="43">
        <v>46.1</v>
      </c>
      <c r="D31" s="44">
        <v>5</v>
      </c>
      <c r="E31" s="44">
        <v>3</v>
      </c>
      <c r="F31" s="47">
        <f t="shared" si="2"/>
        <v>60</v>
      </c>
      <c r="G31" s="48">
        <f t="shared" si="3"/>
        <v>6.5075921908893708</v>
      </c>
      <c r="H31" s="33"/>
    </row>
    <row r="32" spans="1:8" ht="18" customHeight="1">
      <c r="A32" s="3" t="s">
        <v>13</v>
      </c>
      <c r="B32" s="7" t="s">
        <v>14</v>
      </c>
      <c r="C32" s="43">
        <v>82.9</v>
      </c>
      <c r="D32" s="44">
        <v>90.9</v>
      </c>
      <c r="E32" s="44">
        <v>90.9</v>
      </c>
      <c r="F32" s="47">
        <f t="shared" si="2"/>
        <v>100</v>
      </c>
      <c r="G32" s="48">
        <f t="shared" si="3"/>
        <v>109.65018094089265</v>
      </c>
      <c r="H32" s="33"/>
    </row>
    <row r="33" spans="1:8" ht="30" customHeight="1">
      <c r="A33" s="3" t="s">
        <v>15</v>
      </c>
      <c r="B33" s="7" t="s">
        <v>16</v>
      </c>
      <c r="C33" s="43">
        <v>82.9</v>
      </c>
      <c r="D33" s="44">
        <v>90.9</v>
      </c>
      <c r="E33" s="44">
        <v>90.9</v>
      </c>
      <c r="F33" s="47">
        <f t="shared" si="2"/>
        <v>100</v>
      </c>
      <c r="G33" s="48">
        <f t="shared" si="3"/>
        <v>109.65018094089265</v>
      </c>
      <c r="H33" s="33"/>
    </row>
    <row r="34" spans="1:8" ht="18.75" customHeight="1">
      <c r="A34" s="3" t="s">
        <v>17</v>
      </c>
      <c r="B34" s="7" t="s">
        <v>18</v>
      </c>
      <c r="C34" s="43">
        <v>411.4</v>
      </c>
      <c r="D34" s="44">
        <v>323.10000000000002</v>
      </c>
      <c r="E34" s="44">
        <v>323.10000000000002</v>
      </c>
      <c r="F34" s="47">
        <f t="shared" si="2"/>
        <v>100</v>
      </c>
      <c r="G34" s="48">
        <f t="shared" si="3"/>
        <v>78.536703937773467</v>
      </c>
      <c r="H34" s="33"/>
    </row>
    <row r="35" spans="1:8" ht="28.5" customHeight="1">
      <c r="A35" s="3" t="s">
        <v>19</v>
      </c>
      <c r="B35" s="7" t="s">
        <v>20</v>
      </c>
      <c r="C35" s="43">
        <v>306.5</v>
      </c>
      <c r="D35" s="44">
        <v>323.10000000000002</v>
      </c>
      <c r="E35" s="44">
        <v>323.10000000000002</v>
      </c>
      <c r="F35" s="47">
        <f t="shared" si="2"/>
        <v>100</v>
      </c>
      <c r="G35" s="48">
        <f t="shared" si="3"/>
        <v>105.41598694942904</v>
      </c>
      <c r="H35" s="33"/>
    </row>
    <row r="36" spans="1:8" ht="30.75" customHeight="1">
      <c r="A36" s="3" t="s">
        <v>21</v>
      </c>
      <c r="B36" s="7" t="s">
        <v>22</v>
      </c>
      <c r="C36" s="43">
        <v>104.9</v>
      </c>
      <c r="D36" s="44">
        <v>0</v>
      </c>
      <c r="E36" s="44">
        <v>0</v>
      </c>
      <c r="F36" s="47">
        <v>0</v>
      </c>
      <c r="G36" s="48">
        <f t="shared" si="3"/>
        <v>0</v>
      </c>
      <c r="H36" s="33"/>
    </row>
    <row r="37" spans="1:8" ht="25.5">
      <c r="A37" s="3" t="s">
        <v>23</v>
      </c>
      <c r="B37" s="7" t="s">
        <v>24</v>
      </c>
      <c r="C37" s="43">
        <v>192.9</v>
      </c>
      <c r="D37" s="44">
        <v>232.5</v>
      </c>
      <c r="E37" s="44">
        <v>232.5</v>
      </c>
      <c r="F37" s="47">
        <f t="shared" si="2"/>
        <v>100</v>
      </c>
      <c r="G37" s="48">
        <f t="shared" si="3"/>
        <v>120.52877138413685</v>
      </c>
      <c r="H37" s="33"/>
    </row>
    <row r="38" spans="1:8" ht="15" hidden="1" customHeight="1">
      <c r="A38" s="3" t="s">
        <v>25</v>
      </c>
      <c r="B38" s="7" t="s">
        <v>26</v>
      </c>
      <c r="C38" s="43"/>
      <c r="D38" s="44"/>
      <c r="E38" s="44"/>
      <c r="F38" s="47" t="e">
        <f t="shared" si="2"/>
        <v>#DIV/0!</v>
      </c>
      <c r="G38" s="48" t="e">
        <f t="shared" si="3"/>
        <v>#DIV/0!</v>
      </c>
      <c r="H38" s="33"/>
    </row>
    <row r="39" spans="1:8">
      <c r="A39" s="3" t="s">
        <v>27</v>
      </c>
      <c r="B39" s="7" t="s">
        <v>28</v>
      </c>
      <c r="C39" s="43">
        <v>192.9</v>
      </c>
      <c r="D39" s="44">
        <v>232.5</v>
      </c>
      <c r="E39" s="44">
        <v>232.5</v>
      </c>
      <c r="F39" s="47">
        <f t="shared" si="2"/>
        <v>100</v>
      </c>
      <c r="G39" s="48">
        <f t="shared" si="3"/>
        <v>120.52877138413685</v>
      </c>
      <c r="H39" s="33"/>
    </row>
    <row r="40" spans="1:8">
      <c r="A40" s="3" t="s">
        <v>80</v>
      </c>
      <c r="B40" s="7" t="s">
        <v>29</v>
      </c>
      <c r="C40" s="43">
        <v>2371.1</v>
      </c>
      <c r="D40" s="44">
        <v>1530.3</v>
      </c>
      <c r="E40" s="44">
        <v>1455</v>
      </c>
      <c r="F40" s="47">
        <f t="shared" si="2"/>
        <v>95.079396196824149</v>
      </c>
      <c r="G40" s="48">
        <f t="shared" si="3"/>
        <v>61.363923917169252</v>
      </c>
      <c r="H40" s="33"/>
    </row>
    <row r="41" spans="1:8">
      <c r="A41" s="3" t="s">
        <v>30</v>
      </c>
      <c r="B41" s="7" t="s">
        <v>31</v>
      </c>
      <c r="C41" s="43">
        <v>2371.1</v>
      </c>
      <c r="D41" s="44">
        <v>1530.3</v>
      </c>
      <c r="E41" s="44">
        <v>1455</v>
      </c>
      <c r="F41" s="47">
        <f t="shared" si="2"/>
        <v>95.079396196824149</v>
      </c>
      <c r="G41" s="48">
        <f t="shared" si="3"/>
        <v>61.363923917169252</v>
      </c>
      <c r="H41" s="33"/>
    </row>
    <row r="42" spans="1:8" ht="25.5">
      <c r="A42" s="3" t="s">
        <v>32</v>
      </c>
      <c r="B42" s="7"/>
      <c r="C42" s="18">
        <f>C5-C26</f>
        <v>122.70000000000073</v>
      </c>
      <c r="D42" s="44">
        <f>D5-D26</f>
        <v>-179.40000000000009</v>
      </c>
      <c r="E42" s="44">
        <f>E5-E26</f>
        <v>-96.200000000000273</v>
      </c>
      <c r="F42" s="44"/>
      <c r="G42" s="44"/>
    </row>
    <row r="43" spans="1:8" ht="25.5">
      <c r="A43" s="2" t="s">
        <v>33</v>
      </c>
      <c r="B43" s="8"/>
      <c r="C43" s="19">
        <f t="shared" ref="C43:E43" si="4">C45</f>
        <v>-122.69999999999982</v>
      </c>
      <c r="D43" s="53">
        <f t="shared" si="4"/>
        <v>179.40000000000009</v>
      </c>
      <c r="E43" s="53">
        <f t="shared" si="4"/>
        <v>96.200000000000273</v>
      </c>
      <c r="F43" s="53"/>
      <c r="G43" s="53"/>
    </row>
    <row r="44" spans="1:8">
      <c r="A44" s="3" t="s">
        <v>3</v>
      </c>
      <c r="B44" s="7"/>
      <c r="C44" s="18"/>
      <c r="D44" s="52"/>
      <c r="E44" s="52"/>
      <c r="F44" s="52"/>
      <c r="G44" s="52"/>
    </row>
    <row r="45" spans="1:8" ht="31.5" customHeight="1">
      <c r="A45" s="3" t="s">
        <v>34</v>
      </c>
      <c r="B45" s="7" t="s">
        <v>35</v>
      </c>
      <c r="C45" s="18">
        <f t="shared" ref="C45:E45" si="5">C46+C47</f>
        <v>-122.69999999999982</v>
      </c>
      <c r="D45" s="52">
        <f t="shared" si="5"/>
        <v>179.40000000000009</v>
      </c>
      <c r="E45" s="52">
        <f t="shared" si="5"/>
        <v>96.200000000000273</v>
      </c>
      <c r="F45" s="52"/>
      <c r="G45" s="52"/>
    </row>
    <row r="46" spans="1:8" ht="25.5">
      <c r="A46" s="3" t="s">
        <v>36</v>
      </c>
      <c r="B46" s="7" t="s">
        <v>37</v>
      </c>
      <c r="C46" s="44">
        <v>-5213</v>
      </c>
      <c r="D46" s="52">
        <v>-3265.9</v>
      </c>
      <c r="E46" s="52">
        <v>-3271.7</v>
      </c>
      <c r="F46" s="52"/>
      <c r="G46" s="52"/>
    </row>
    <row r="47" spans="1:8" ht="29.25" customHeight="1">
      <c r="A47" s="3" t="s">
        <v>38</v>
      </c>
      <c r="B47" s="7" t="s">
        <v>39</v>
      </c>
      <c r="C47" s="44">
        <v>5090.3</v>
      </c>
      <c r="D47" s="52">
        <v>3445.3</v>
      </c>
      <c r="E47" s="52">
        <v>3367.9</v>
      </c>
      <c r="F47" s="52"/>
      <c r="G47" s="52"/>
    </row>
    <row r="51" spans="1:7">
      <c r="A51" s="50" t="s">
        <v>45</v>
      </c>
      <c r="B51" s="50"/>
      <c r="C51" s="50"/>
      <c r="D51" s="50"/>
      <c r="E51" s="50"/>
      <c r="F51" s="50"/>
      <c r="G51" s="50"/>
    </row>
  </sheetData>
  <mergeCells count="2">
    <mergeCell ref="A51:G51"/>
    <mergeCell ref="A2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H17" sqref="H17"/>
    </sheetView>
  </sheetViews>
  <sheetFormatPr defaultRowHeight="15"/>
  <cols>
    <col min="1" max="1" width="22.28515625" style="5" customWidth="1"/>
    <col min="2" max="2" width="15.7109375" style="5" customWidth="1"/>
    <col min="3" max="3" width="14.140625" style="5" customWidth="1"/>
    <col min="4" max="4" width="16.7109375" style="5" customWidth="1"/>
    <col min="5" max="5" width="11" style="5" customWidth="1"/>
    <col min="6" max="6" width="15.42578125" style="5" customWidth="1"/>
    <col min="7" max="7" width="15.140625" style="5" customWidth="1"/>
    <col min="8" max="16384" width="9.140625" style="5"/>
  </cols>
  <sheetData>
    <row r="2" spans="1:7" ht="96" customHeight="1">
      <c r="A2" s="51" t="s">
        <v>89</v>
      </c>
      <c r="B2" s="50"/>
      <c r="C2" s="50"/>
      <c r="D2" s="50"/>
      <c r="E2" s="50"/>
      <c r="F2" s="50"/>
      <c r="G2" s="50"/>
    </row>
    <row r="3" spans="1:7">
      <c r="G3" s="6"/>
    </row>
    <row r="4" spans="1:7" ht="75" customHeight="1">
      <c r="A4" s="1" t="s">
        <v>40</v>
      </c>
      <c r="B4" s="1" t="s">
        <v>41</v>
      </c>
      <c r="C4" s="31" t="s">
        <v>90</v>
      </c>
      <c r="D4" s="31" t="s">
        <v>86</v>
      </c>
      <c r="E4" s="31" t="s">
        <v>87</v>
      </c>
      <c r="F4" s="16" t="s">
        <v>81</v>
      </c>
      <c r="G4" s="16" t="s">
        <v>82</v>
      </c>
    </row>
    <row r="5" spans="1:7" ht="44.25" customHeight="1">
      <c r="A5" s="17" t="s">
        <v>42</v>
      </c>
      <c r="B5" s="45">
        <v>2</v>
      </c>
      <c r="C5" s="37">
        <v>620.1</v>
      </c>
      <c r="D5" s="37">
        <v>678.2</v>
      </c>
      <c r="E5" s="37">
        <v>676.8</v>
      </c>
      <c r="F5" s="37">
        <f>E5/D5*100</f>
        <v>99.793571217929795</v>
      </c>
      <c r="G5" s="37">
        <f>E5/C5*100</f>
        <v>109.14368650217705</v>
      </c>
    </row>
    <row r="6" spans="1:7" ht="42.75" customHeight="1">
      <c r="A6" s="17" t="s">
        <v>43</v>
      </c>
      <c r="B6" s="45">
        <v>2</v>
      </c>
      <c r="C6" s="37">
        <v>552.1</v>
      </c>
      <c r="D6" s="37">
        <v>695.6</v>
      </c>
      <c r="E6" s="37">
        <v>663.5</v>
      </c>
      <c r="F6" s="37">
        <f>E6/D6*100</f>
        <v>95.385278895917196</v>
      </c>
      <c r="G6" s="37">
        <f>E6/C6*100</f>
        <v>120.17750407534866</v>
      </c>
    </row>
    <row r="10" spans="1:7">
      <c r="A10" s="50" t="s">
        <v>45</v>
      </c>
      <c r="B10" s="50"/>
      <c r="C10" s="50"/>
      <c r="D10" s="50"/>
      <c r="E10" s="50"/>
      <c r="F10" s="50"/>
      <c r="G10" s="50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>
      <selection activeCell="C8" sqref="C8"/>
    </sheetView>
  </sheetViews>
  <sheetFormatPr defaultRowHeight="15"/>
  <cols>
    <col min="1" max="1" width="34.285156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4.28515625" style="5" customWidth="1"/>
    <col min="6" max="6" width="18" style="5" customWidth="1"/>
    <col min="7" max="16384" width="9.140625" style="5"/>
  </cols>
  <sheetData>
    <row r="2" spans="1:7" ht="96" customHeight="1">
      <c r="A2" s="51" t="s">
        <v>91</v>
      </c>
      <c r="B2" s="50"/>
      <c r="C2" s="50"/>
      <c r="D2" s="50"/>
      <c r="E2" s="50"/>
      <c r="F2" s="50"/>
    </row>
    <row r="3" spans="1:7">
      <c r="F3" s="6"/>
    </row>
    <row r="4" spans="1:7" ht="66.75" customHeight="1">
      <c r="A4" s="4" t="s">
        <v>73</v>
      </c>
      <c r="B4" s="31" t="s">
        <v>94</v>
      </c>
      <c r="C4" s="31" t="s">
        <v>92</v>
      </c>
      <c r="D4" s="31" t="s">
        <v>93</v>
      </c>
      <c r="E4" s="28" t="s">
        <v>81</v>
      </c>
      <c r="F4" s="28" t="s">
        <v>82</v>
      </c>
    </row>
    <row r="5" spans="1:7" ht="78" customHeight="1">
      <c r="A5" s="29" t="s">
        <v>84</v>
      </c>
      <c r="B5" s="32">
        <v>0</v>
      </c>
      <c r="C5" s="37">
        <v>2</v>
      </c>
      <c r="D5" s="37">
        <v>2</v>
      </c>
      <c r="E5" s="37">
        <f>D5/C5*100</f>
        <v>100</v>
      </c>
      <c r="F5" s="37">
        <v>0</v>
      </c>
    </row>
    <row r="6" spans="1:7" ht="66.75" customHeight="1">
      <c r="A6" s="21" t="s">
        <v>75</v>
      </c>
      <c r="B6" s="32">
        <v>25</v>
      </c>
      <c r="C6" s="37">
        <v>232.5</v>
      </c>
      <c r="D6" s="37">
        <v>232.5</v>
      </c>
      <c r="E6" s="37">
        <f>D6/C6*100</f>
        <v>100</v>
      </c>
      <c r="F6" s="44" t="s">
        <v>96</v>
      </c>
      <c r="G6" s="34"/>
    </row>
    <row r="7" spans="1:7" ht="66" customHeight="1">
      <c r="A7" s="20" t="s">
        <v>76</v>
      </c>
      <c r="B7" s="32">
        <v>306.5</v>
      </c>
      <c r="C7" s="37">
        <v>323.10000000000002</v>
      </c>
      <c r="D7" s="37">
        <v>323.10000000000002</v>
      </c>
      <c r="E7" s="37">
        <f>D7/C7*100</f>
        <v>100</v>
      </c>
      <c r="F7" s="37">
        <f t="shared" ref="F7:F8" si="0">D7/B7*100</f>
        <v>105.41598694942904</v>
      </c>
    </row>
    <row r="8" spans="1:7">
      <c r="A8" s="2" t="s">
        <v>74</v>
      </c>
      <c r="B8" s="27">
        <f>B6+B7+B5</f>
        <v>331.5</v>
      </c>
      <c r="C8" s="27">
        <f t="shared" ref="C8:D8" si="1">C6+C7+C5</f>
        <v>557.6</v>
      </c>
      <c r="D8" s="27">
        <f t="shared" si="1"/>
        <v>557.6</v>
      </c>
      <c r="E8" s="27">
        <f>D8/C8*100</f>
        <v>100</v>
      </c>
      <c r="F8" s="27">
        <f t="shared" si="0"/>
        <v>168.2051282051282</v>
      </c>
    </row>
    <row r="12" spans="1:7">
      <c r="A12" s="50" t="s">
        <v>45</v>
      </c>
      <c r="B12" s="50"/>
      <c r="C12" s="50"/>
      <c r="D12" s="50"/>
      <c r="E12" s="50"/>
      <c r="F12" s="50"/>
    </row>
  </sheetData>
  <mergeCells count="2">
    <mergeCell ref="A2:F2"/>
    <mergeCell ref="A12:F1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2020-07-23T05:17:31Z</cp:lastPrinted>
  <dcterms:created xsi:type="dcterms:W3CDTF">2017-04-17T10:25:39Z</dcterms:created>
  <dcterms:modified xsi:type="dcterms:W3CDTF">2021-01-22T09:50:24Z</dcterms:modified>
</cp:coreProperties>
</file>