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5240" windowHeight="1278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G8" i="1"/>
  <c r="G9"/>
  <c r="G10"/>
  <c r="G11"/>
  <c r="G12"/>
  <c r="G13"/>
  <c r="G15"/>
  <c r="G18"/>
  <c r="G19"/>
  <c r="G20"/>
  <c r="G22"/>
  <c r="G23"/>
  <c r="G24"/>
  <c r="G25"/>
  <c r="G26"/>
  <c r="G27"/>
  <c r="G28"/>
  <c r="G29"/>
  <c r="G31"/>
  <c r="G32"/>
  <c r="G35"/>
  <c r="G36"/>
  <c r="G39"/>
  <c r="G40"/>
  <c r="G41"/>
  <c r="G43"/>
  <c r="G44"/>
  <c r="G45"/>
  <c r="G46"/>
  <c r="G47"/>
  <c r="F8"/>
  <c r="F9"/>
  <c r="F10"/>
  <c r="F11"/>
  <c r="F12"/>
  <c r="F13"/>
  <c r="F14"/>
  <c r="F15"/>
  <c r="F17"/>
  <c r="F18"/>
  <c r="F19"/>
  <c r="F20"/>
  <c r="F21"/>
  <c r="F22"/>
  <c r="F23"/>
  <c r="F24"/>
  <c r="F25"/>
  <c r="F26"/>
  <c r="F27"/>
  <c r="F28"/>
  <c r="F29"/>
  <c r="F31"/>
  <c r="F32"/>
  <c r="F33"/>
  <c r="F34"/>
  <c r="F35"/>
  <c r="F36"/>
  <c r="F37"/>
  <c r="F38"/>
  <c r="F40"/>
  <c r="F41"/>
  <c r="F42"/>
  <c r="F43"/>
  <c r="F46"/>
  <c r="F47"/>
  <c r="D7"/>
  <c r="C7"/>
  <c r="F6" i="3"/>
  <c r="E8" l="1"/>
  <c r="C51" i="1"/>
  <c r="C49" s="1"/>
  <c r="C46"/>
  <c r="C44"/>
  <c r="C40"/>
  <c r="C37"/>
  <c r="C35"/>
  <c r="C31"/>
  <c r="C25"/>
  <c r="C23"/>
  <c r="C19"/>
  <c r="C13"/>
  <c r="C11"/>
  <c r="C8"/>
  <c r="D8"/>
  <c r="E8"/>
  <c r="C18" l="1"/>
  <c r="C29"/>
  <c r="D25"/>
  <c r="E25"/>
  <c r="D23"/>
  <c r="E23"/>
  <c r="D19"/>
  <c r="E19"/>
  <c r="D13"/>
  <c r="E13"/>
  <c r="D11"/>
  <c r="E11"/>
  <c r="E5" i="3"/>
  <c r="E6"/>
  <c r="E7"/>
  <c r="D40" i="1"/>
  <c r="E40"/>
  <c r="D46"/>
  <c r="E46"/>
  <c r="B10" i="3"/>
  <c r="E9"/>
  <c r="F9"/>
  <c r="D44" i="1"/>
  <c r="D10" i="3"/>
  <c r="C10"/>
  <c r="E44" i="1"/>
  <c r="D37"/>
  <c r="E37"/>
  <c r="D35"/>
  <c r="E35"/>
  <c r="D31"/>
  <c r="E31"/>
  <c r="E7" l="1"/>
  <c r="D29"/>
  <c r="D18"/>
  <c r="E18"/>
  <c r="E10" i="3"/>
  <c r="F10"/>
  <c r="E29" i="1"/>
  <c r="D5" l="1"/>
  <c r="F7"/>
  <c r="C5"/>
  <c r="C48" s="1"/>
  <c r="E5"/>
  <c r="G7"/>
  <c r="G5" l="1"/>
  <c r="F5"/>
  <c r="D51" l="1"/>
  <c r="D49" s="1"/>
  <c r="E51"/>
  <c r="E49" s="1"/>
  <c r="D48" l="1"/>
  <c r="E48"/>
  <c r="G6" i="2" l="1"/>
  <c r="F6"/>
  <c r="G5"/>
  <c r="F5"/>
</calcChain>
</file>

<file path=xl/sharedStrings.xml><?xml version="1.0" encoding="utf-8"?>
<sst xmlns="http://schemas.openxmlformats.org/spreadsheetml/2006/main" count="124" uniqueCount="112">
  <si>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</si>
  <si>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</si>
  <si>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</si>
  <si>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</si>
  <si>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</si>
  <si>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</si>
  <si>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</si>
  <si>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</si>
  <si>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</si>
  <si>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</si>
  <si>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</si>
  <si>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</si>
  <si>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</si>
  <si>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</si>
  <si>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</si>
  <si>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</si>
  <si>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</si>
  <si>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</si>
  <si>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</si>
  <si>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</si>
  <si>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</si>
  <si>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</si>
  <si>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</si>
  <si>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</si>
  <si>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</si>
  <si>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</si>
  <si>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</si>
  <si>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</si>
  <si>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</si>
  <si>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</si>
  <si>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</si>
  <si>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</si>
  <si>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</si>
  <si>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</si>
  <si>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</si>
  <si>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</si>
  <si>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</si>
  <si>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</si>
  <si>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</si>
  <si>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</si>
  <si>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</si>
  <si>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</si>
  <si>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</si>
  <si>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</si>
  <si>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</si>
  <si>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</si>
  <si>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</si>
  <si>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</si>
  <si>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</si>
  <si>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</si>
  <si>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</si>
  <si>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</si>
  <si>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</si>
  <si>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</si>
  <si>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</si>
  <si>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</si>
  <si>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</si>
  <si>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</si>
  <si>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</si>
  <si>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</si>
  <si>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</si>
  <si>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</si>
  <si>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</si>
  <si>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</si>
  <si>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</si>
  <si>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</si>
  <si>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</si>
  <si>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</si>
  <si>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</si>
  <si>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</si>
  <si>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</si>
  <si>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</si>
  <si>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</si>
  <si>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</si>
  <si>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</si>
  <si>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</si>
  <si>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</si>
  <si>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</si>
  <si>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</si>
  <si>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</si>
  <si>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</si>
  <si>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</si>
  <si>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</si>
  <si>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</si>
  <si>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Среднесписочная численность работников (человек)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</si>
  <si>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</si>
  <si>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</si>
  <si>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</si>
  <si>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</si>
  <si>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</si>
  <si>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00 0502 0000000000 000</t>
  </si>
  <si>
    <t>Коммунальное хозяйство</t>
  </si>
  <si>
    <t>Муниципальная программа "Обеспечение населения Максимовского муниципального образования Базарно-Карабулакского муниципального района Саратовской области питьевой водой"</t>
  </si>
  <si>
    <t>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</si>
  <si>
    <t>% исполнения плана                       2026 года</t>
  </si>
  <si>
    <t>% исполнения 2026 года к 2025 году</t>
  </si>
  <si>
    <t>% исполнения плана 2026 года</t>
  </si>
  <si>
    <t>Врио начальника финансового управления                                                                                            Г.В. Куликова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</si>
  <si>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июля 2026 года
</t>
  </si>
  <si>
    <t>Исполнено на 1 июля 2025 г. (тыс.руб)</t>
  </si>
  <si>
    <t>Утвержденные бюджетные назначения на           1 июля 2026 г. (тыс.руб)</t>
  </si>
  <si>
    <t>Исполнено на 1 июля 2026 г. (тыс.руб)</t>
  </si>
  <si>
    <t xml:space="preserve">Сведения об исполнении бюджета Максимовского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
на 1 июля 2026 года
</t>
  </si>
  <si>
    <t>Исполнено на 1 июля 2025 г.</t>
  </si>
  <si>
    <t>Утвержденные бюджетные назначения на                        1 июля 2026 г.</t>
  </si>
  <si>
    <t>Исполнено на 1 июля 2026г.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</si>
  <si>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</si>
  <si>
    <t>св.3,9 раза</t>
  </si>
  <si>
    <t>Инициативные платежи</t>
  </si>
  <si>
    <t>св. 3,3 раза</t>
  </si>
  <si>
    <t>св. 3,7 раза</t>
  </si>
  <si>
    <t>св. 4,0 раз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</si>
</sst>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164" fontId="15" fillId="0" borderId="1" xfId="0" applyNumberFormat="1" applyFont="1" applyFill="1" applyBorder="1" applyAlignment="1">
      <alignment horizontal="right" vertical="center" wrapText="1"/>
    </xf>
    <xf numFmtId="41" fontId="16" fillId="0" borderId="1" xfId="0" applyNumberFormat="1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49" fontId="18" fillId="2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164" fontId="18" fillId="0" borderId="1" xfId="0" applyNumberFormat="1" applyFont="1" applyFill="1" applyBorder="1" applyAlignment="1">
      <alignment horizontal="right" vertical="center" wrapText="1"/>
    </xf>
    <xf numFmtId="0" fontId="15" fillId="0" borderId="34" xfId="0" applyFont="1" applyBorder="1" applyAlignment="1">
      <alignment horizontal="center" vertical="top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4" fontId="16" fillId="0" borderId="1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top" wrapText="1"/>
    </xf>
    <xf numFmtId="41" fontId="15" fillId="5" borderId="1" xfId="0" applyNumberFormat="1" applyFont="1" applyFill="1" applyBorder="1" applyAlignment="1">
      <alignment horizontal="center" vertical="top" wrapText="1"/>
    </xf>
    <xf numFmtId="164" fontId="15" fillId="5" borderId="1" xfId="0" applyNumberFormat="1" applyFont="1" applyFill="1" applyBorder="1" applyAlignment="1">
      <alignment horizontal="right" vertical="center" wrapText="1"/>
    </xf>
    <xf numFmtId="164" fontId="15" fillId="5" borderId="34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horizontal="left" vertical="top" wrapText="1"/>
    </xf>
    <xf numFmtId="1" fontId="18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34" xfId="0" applyNumberFormat="1" applyFont="1" applyFill="1" applyBorder="1" applyAlignment="1">
      <alignment horizontal="right" vertical="center" wrapText="1"/>
    </xf>
    <xf numFmtId="49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right" vertical="top" wrapText="1"/>
    </xf>
    <xf numFmtId="0" fontId="16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right" vertical="top" wrapText="1"/>
    </xf>
    <xf numFmtId="0" fontId="15" fillId="5" borderId="1" xfId="0" applyFont="1" applyFill="1" applyBorder="1" applyAlignment="1">
      <alignment vertical="top" wrapText="1"/>
    </xf>
    <xf numFmtId="0" fontId="19" fillId="5" borderId="1" xfId="4" applyNumberFormat="1" applyFont="1" applyFill="1" applyBorder="1" applyAlignment="1" applyProtection="1">
      <alignment horizontal="left" vertical="top" wrapText="1"/>
      <protection hidden="1"/>
    </xf>
    <xf numFmtId="1" fontId="19" fillId="5" borderId="1" xfId="4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>
      <selection activeCell="D49" sqref="D49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2.5703125" style="1" customWidth="1"/>
    <col min="7" max="7" width="11.28515625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57" t="s">
        <v>102</v>
      </c>
      <c r="B2" s="57"/>
      <c r="C2" s="57"/>
      <c r="D2" s="57"/>
      <c r="E2" s="57"/>
      <c r="F2" s="57"/>
      <c r="G2" s="57"/>
    </row>
    <row r="3" spans="1:8">
      <c r="A3" s="8"/>
      <c r="B3" s="8"/>
      <c r="C3" s="8"/>
      <c r="D3" s="8"/>
      <c r="E3" s="8"/>
      <c r="F3" s="8"/>
      <c r="G3" s="9" t="s">
        <v>40</v>
      </c>
    </row>
    <row r="4" spans="1:8" ht="71.25" customHeight="1">
      <c r="A4" s="7" t="s">
        <v>0</v>
      </c>
      <c r="B4" s="7" t="s">
        <v>1</v>
      </c>
      <c r="C4" s="35" t="s">
        <v>103</v>
      </c>
      <c r="D4" s="35" t="s">
        <v>104</v>
      </c>
      <c r="E4" s="35" t="s">
        <v>105</v>
      </c>
      <c r="F4" s="27" t="s">
        <v>94</v>
      </c>
      <c r="G4" s="7" t="s">
        <v>95</v>
      </c>
    </row>
    <row r="5" spans="1:8" ht="20.25" customHeight="1">
      <c r="A5" s="40" t="s">
        <v>48</v>
      </c>
      <c r="B5" s="41"/>
      <c r="C5" s="42">
        <f>C7+C18</f>
        <v>5444.6999999999989</v>
      </c>
      <c r="D5" s="42">
        <f>D7+D18</f>
        <v>21277.9</v>
      </c>
      <c r="E5" s="42">
        <f>E7+E18</f>
        <v>6965.5</v>
      </c>
      <c r="F5" s="43">
        <f>E5/D5*100</f>
        <v>32.735843292806152</v>
      </c>
      <c r="G5" s="42">
        <f>E5/C5*100</f>
        <v>127.93175014234028</v>
      </c>
      <c r="H5" s="2"/>
    </row>
    <row r="6" spans="1:8" ht="17.25" customHeight="1">
      <c r="A6" s="15" t="s">
        <v>2</v>
      </c>
      <c r="B6" s="11"/>
      <c r="C6" s="12"/>
      <c r="D6" s="12"/>
      <c r="E6" s="12"/>
      <c r="F6" s="28"/>
      <c r="G6" s="10"/>
      <c r="H6" s="2"/>
    </row>
    <row r="7" spans="1:8" ht="20.25" customHeight="1">
      <c r="A7" s="44" t="s">
        <v>49</v>
      </c>
      <c r="B7" s="45">
        <v>1E+16</v>
      </c>
      <c r="C7" s="46">
        <f>C8+C10+C11+C13+C16+C17</f>
        <v>4247.0999999999995</v>
      </c>
      <c r="D7" s="46">
        <f t="shared" ref="D7:E7" si="0">D8+D10+D11+D13+D16+D17</f>
        <v>10930</v>
      </c>
      <c r="E7" s="46">
        <f t="shared" si="0"/>
        <v>5322.8</v>
      </c>
      <c r="F7" s="47">
        <f t="shared" ref="F7:F47" si="1">E7/D7*100</f>
        <v>48.698993595608421</v>
      </c>
      <c r="G7" s="46">
        <f t="shared" ref="G7:G47" si="2">E7/C7*100</f>
        <v>125.32787078241626</v>
      </c>
      <c r="H7" s="2"/>
    </row>
    <row r="8" spans="1:8" ht="19.5" customHeight="1">
      <c r="A8" s="44" t="s">
        <v>50</v>
      </c>
      <c r="B8" s="45">
        <v>1.01E+16</v>
      </c>
      <c r="C8" s="46">
        <f t="shared" ref="C8:E8" si="3">C9</f>
        <v>612.4</v>
      </c>
      <c r="D8" s="46">
        <f t="shared" si="3"/>
        <v>2656.7</v>
      </c>
      <c r="E8" s="46">
        <f t="shared" si="3"/>
        <v>611.6</v>
      </c>
      <c r="F8" s="47">
        <f t="shared" si="1"/>
        <v>23.021041141265481</v>
      </c>
      <c r="G8" s="46">
        <f t="shared" si="2"/>
        <v>99.869366427171798</v>
      </c>
      <c r="H8" s="2"/>
    </row>
    <row r="9" spans="1:8" ht="19.5" customHeight="1">
      <c r="A9" s="30" t="s">
        <v>51</v>
      </c>
      <c r="B9" s="13" t="s">
        <v>52</v>
      </c>
      <c r="C9" s="12">
        <v>612.4</v>
      </c>
      <c r="D9" s="12">
        <v>2656.7</v>
      </c>
      <c r="E9" s="12">
        <v>611.6</v>
      </c>
      <c r="F9" s="29">
        <f t="shared" si="1"/>
        <v>23.021041141265481</v>
      </c>
      <c r="G9" s="12">
        <f t="shared" si="2"/>
        <v>99.869366427171798</v>
      </c>
      <c r="H9" s="2"/>
    </row>
    <row r="10" spans="1:8" ht="18" customHeight="1">
      <c r="A10" s="44" t="s">
        <v>53</v>
      </c>
      <c r="B10" s="45">
        <v>1.03E+16</v>
      </c>
      <c r="C10" s="46">
        <v>807.8</v>
      </c>
      <c r="D10" s="46">
        <v>2061.1</v>
      </c>
      <c r="E10" s="46">
        <v>978</v>
      </c>
      <c r="F10" s="47">
        <f t="shared" si="1"/>
        <v>47.450390568143227</v>
      </c>
      <c r="G10" s="46">
        <f t="shared" si="2"/>
        <v>121.06957167615747</v>
      </c>
      <c r="H10" s="2"/>
    </row>
    <row r="11" spans="1:8" ht="18.75" customHeight="1">
      <c r="A11" s="44" t="s">
        <v>54</v>
      </c>
      <c r="B11" s="45">
        <v>1.05E+16</v>
      </c>
      <c r="C11" s="46">
        <f t="shared" ref="C11:E11" si="4">C12</f>
        <v>2497.1</v>
      </c>
      <c r="D11" s="46">
        <f t="shared" si="4"/>
        <v>3975.5</v>
      </c>
      <c r="E11" s="46">
        <f t="shared" si="4"/>
        <v>3267</v>
      </c>
      <c r="F11" s="47">
        <f t="shared" si="1"/>
        <v>82.178342346874615</v>
      </c>
      <c r="G11" s="46">
        <f t="shared" si="2"/>
        <v>130.83176484722279</v>
      </c>
      <c r="H11" s="2"/>
    </row>
    <row r="12" spans="1:8" ht="16.5" customHeight="1">
      <c r="A12" s="30" t="s">
        <v>55</v>
      </c>
      <c r="B12" s="13" t="s">
        <v>56</v>
      </c>
      <c r="C12" s="12">
        <v>2497.1</v>
      </c>
      <c r="D12" s="12">
        <v>3975.5</v>
      </c>
      <c r="E12" s="12">
        <v>3267</v>
      </c>
      <c r="F12" s="29">
        <f t="shared" si="1"/>
        <v>82.178342346874615</v>
      </c>
      <c r="G12" s="12">
        <f t="shared" si="2"/>
        <v>130.83176484722279</v>
      </c>
      <c r="H12" s="2"/>
    </row>
    <row r="13" spans="1:8" ht="19.5" customHeight="1">
      <c r="A13" s="44" t="s">
        <v>57</v>
      </c>
      <c r="B13" s="45">
        <v>1.06E+16</v>
      </c>
      <c r="C13" s="46">
        <f t="shared" ref="C13" si="5">C14+C15</f>
        <v>329.8</v>
      </c>
      <c r="D13" s="46">
        <f t="shared" ref="D13:E13" si="6">D14+D15</f>
        <v>2100</v>
      </c>
      <c r="E13" s="46">
        <f t="shared" si="6"/>
        <v>466.2</v>
      </c>
      <c r="F13" s="47">
        <f t="shared" si="1"/>
        <v>22.2</v>
      </c>
      <c r="G13" s="46">
        <f t="shared" si="2"/>
        <v>141.35839902971497</v>
      </c>
      <c r="H13" s="2"/>
    </row>
    <row r="14" spans="1:8" ht="20.25" customHeight="1">
      <c r="A14" s="30" t="s">
        <v>58</v>
      </c>
      <c r="B14" s="13" t="s">
        <v>59</v>
      </c>
      <c r="C14" s="12">
        <v>57.5</v>
      </c>
      <c r="D14" s="12">
        <v>826</v>
      </c>
      <c r="E14" s="12">
        <v>189.3</v>
      </c>
      <c r="F14" s="29">
        <f t="shared" si="1"/>
        <v>22.917675544794193</v>
      </c>
      <c r="G14" s="12" t="s">
        <v>109</v>
      </c>
      <c r="H14" s="55"/>
    </row>
    <row r="15" spans="1:8" ht="16.5" customHeight="1">
      <c r="A15" s="30" t="s">
        <v>60</v>
      </c>
      <c r="B15" s="13" t="s">
        <v>61</v>
      </c>
      <c r="C15" s="12">
        <v>272.3</v>
      </c>
      <c r="D15" s="12">
        <v>1274</v>
      </c>
      <c r="E15" s="12">
        <v>276.89999999999998</v>
      </c>
      <c r="F15" s="29">
        <f t="shared" si="1"/>
        <v>21.734693877551017</v>
      </c>
      <c r="G15" s="12">
        <f t="shared" si="2"/>
        <v>101.68931325743664</v>
      </c>
      <c r="H15" s="2"/>
    </row>
    <row r="16" spans="1:8" ht="15.75" customHeight="1">
      <c r="A16" s="44" t="s">
        <v>62</v>
      </c>
      <c r="B16" s="45">
        <v>1.08E+16</v>
      </c>
      <c r="C16" s="46">
        <v>0</v>
      </c>
      <c r="D16" s="46">
        <v>0</v>
      </c>
      <c r="E16" s="46">
        <v>0</v>
      </c>
      <c r="F16" s="47">
        <v>0</v>
      </c>
      <c r="G16" s="46">
        <v>0</v>
      </c>
      <c r="H16" s="2"/>
    </row>
    <row r="17" spans="1:8" s="6" customFormat="1" ht="15.75" customHeight="1">
      <c r="A17" s="44" t="s">
        <v>108</v>
      </c>
      <c r="B17" s="45">
        <v>1.1715003E+17</v>
      </c>
      <c r="C17" s="46">
        <v>0</v>
      </c>
      <c r="D17" s="46">
        <v>136.69999999999999</v>
      </c>
      <c r="E17" s="46">
        <v>0</v>
      </c>
      <c r="F17" s="47">
        <f t="shared" si="1"/>
        <v>0</v>
      </c>
      <c r="G17" s="46">
        <v>0</v>
      </c>
      <c r="H17" s="2"/>
    </row>
    <row r="18" spans="1:8" ht="45" customHeight="1">
      <c r="A18" s="44" t="s">
        <v>63</v>
      </c>
      <c r="B18" s="48" t="s">
        <v>64</v>
      </c>
      <c r="C18" s="46">
        <f>C19+C21+C23+C25</f>
        <v>1197.5999999999999</v>
      </c>
      <c r="D18" s="46">
        <f>D19+D21+D23+D25</f>
        <v>10347.900000000001</v>
      </c>
      <c r="E18" s="46">
        <f>E19+E21+E23+E25</f>
        <v>1642.7</v>
      </c>
      <c r="F18" s="47">
        <f t="shared" si="1"/>
        <v>15.874718541926381</v>
      </c>
      <c r="G18" s="46">
        <f t="shared" si="2"/>
        <v>137.16599866399466</v>
      </c>
      <c r="H18" s="2"/>
    </row>
    <row r="19" spans="1:8" ht="54.75" customHeight="1">
      <c r="A19" s="44" t="s">
        <v>65</v>
      </c>
      <c r="B19" s="48" t="s">
        <v>66</v>
      </c>
      <c r="C19" s="46">
        <f t="shared" ref="C19:E19" si="7">C20</f>
        <v>57.5</v>
      </c>
      <c r="D19" s="46">
        <f t="shared" si="7"/>
        <v>118</v>
      </c>
      <c r="E19" s="46">
        <f t="shared" si="7"/>
        <v>58.9</v>
      </c>
      <c r="F19" s="47">
        <f t="shared" si="1"/>
        <v>49.915254237288138</v>
      </c>
      <c r="G19" s="46">
        <f t="shared" si="2"/>
        <v>102.43478260869566</v>
      </c>
      <c r="H19" s="2"/>
    </row>
    <row r="20" spans="1:8" ht="41.25" customHeight="1">
      <c r="A20" s="30" t="s">
        <v>67</v>
      </c>
      <c r="B20" s="13" t="s">
        <v>68</v>
      </c>
      <c r="C20" s="12">
        <v>57.5</v>
      </c>
      <c r="D20" s="12">
        <v>118</v>
      </c>
      <c r="E20" s="12">
        <v>58.9</v>
      </c>
      <c r="F20" s="29">
        <f t="shared" si="1"/>
        <v>49.915254237288138</v>
      </c>
      <c r="G20" s="12">
        <f t="shared" si="2"/>
        <v>102.43478260869566</v>
      </c>
      <c r="H20" s="2"/>
    </row>
    <row r="21" spans="1:8" ht="66.75" customHeight="1">
      <c r="A21" s="53" t="s">
        <v>69</v>
      </c>
      <c r="B21" s="54">
        <v>2.02200000000001E+16</v>
      </c>
      <c r="C21" s="46">
        <v>0</v>
      </c>
      <c r="D21" s="46">
        <v>7171</v>
      </c>
      <c r="E21" s="46">
        <v>700</v>
      </c>
      <c r="F21" s="47">
        <f t="shared" si="1"/>
        <v>9.7615395342351139</v>
      </c>
      <c r="G21" s="46">
        <v>0</v>
      </c>
      <c r="H21" s="2"/>
    </row>
    <row r="22" spans="1:8" ht="18.75" hidden="1" customHeight="1">
      <c r="A22" s="30" t="s">
        <v>70</v>
      </c>
      <c r="B22" s="14" t="s">
        <v>71</v>
      </c>
      <c r="C22" s="12"/>
      <c r="D22" s="12"/>
      <c r="E22" s="12"/>
      <c r="F22" s="47" t="e">
        <f t="shared" si="1"/>
        <v>#DIV/0!</v>
      </c>
      <c r="G22" s="46" t="e">
        <f t="shared" si="2"/>
        <v>#DIV/0!</v>
      </c>
      <c r="H22" s="2"/>
    </row>
    <row r="23" spans="1:8" ht="56.25" customHeight="1">
      <c r="A23" s="44" t="s">
        <v>72</v>
      </c>
      <c r="B23" s="48" t="s">
        <v>73</v>
      </c>
      <c r="C23" s="46">
        <f t="shared" ref="C23:E23" si="8">C24</f>
        <v>168.6</v>
      </c>
      <c r="D23" s="46">
        <f t="shared" si="8"/>
        <v>227.1</v>
      </c>
      <c r="E23" s="46">
        <f t="shared" si="8"/>
        <v>92.7</v>
      </c>
      <c r="F23" s="47">
        <f t="shared" si="1"/>
        <v>40.819022457067369</v>
      </c>
      <c r="G23" s="46">
        <f t="shared" si="2"/>
        <v>54.982206405693958</v>
      </c>
      <c r="H23" s="2"/>
    </row>
    <row r="24" spans="1:8" ht="54" customHeight="1">
      <c r="A24" s="30" t="s">
        <v>74</v>
      </c>
      <c r="B24" s="13" t="s">
        <v>75</v>
      </c>
      <c r="C24" s="12">
        <v>168.6</v>
      </c>
      <c r="D24" s="12">
        <v>227.1</v>
      </c>
      <c r="E24" s="12">
        <v>92.7</v>
      </c>
      <c r="F24" s="29">
        <f t="shared" si="1"/>
        <v>40.819022457067369</v>
      </c>
      <c r="G24" s="12">
        <f t="shared" si="2"/>
        <v>54.982206405693958</v>
      </c>
      <c r="H24" s="2"/>
    </row>
    <row r="25" spans="1:8" ht="20.25" customHeight="1">
      <c r="A25" s="44" t="s">
        <v>76</v>
      </c>
      <c r="B25" s="48" t="s">
        <v>77</v>
      </c>
      <c r="C25" s="46">
        <f t="shared" ref="C25:E25" si="9">C26</f>
        <v>971.5</v>
      </c>
      <c r="D25" s="46">
        <f t="shared" si="9"/>
        <v>2831.8</v>
      </c>
      <c r="E25" s="46">
        <f t="shared" si="9"/>
        <v>791.1</v>
      </c>
      <c r="F25" s="47">
        <f t="shared" si="1"/>
        <v>27.936294936083055</v>
      </c>
      <c r="G25" s="46">
        <f t="shared" si="2"/>
        <v>81.430777148739068</v>
      </c>
      <c r="H25" s="2"/>
    </row>
    <row r="26" spans="1:8" s="4" customFormat="1" ht="24.75" customHeight="1">
      <c r="A26" s="30" t="s">
        <v>78</v>
      </c>
      <c r="B26" s="13" t="s">
        <v>79</v>
      </c>
      <c r="C26" s="12">
        <v>971.5</v>
      </c>
      <c r="D26" s="12">
        <v>2831.8</v>
      </c>
      <c r="E26" s="12">
        <v>791.1</v>
      </c>
      <c r="F26" s="29">
        <f t="shared" si="1"/>
        <v>27.936294936083055</v>
      </c>
      <c r="G26" s="12">
        <f t="shared" si="2"/>
        <v>81.430777148739068</v>
      </c>
      <c r="H26" s="2"/>
    </row>
    <row r="27" spans="1:8" s="4" customFormat="1" ht="24.75" hidden="1" customHeight="1">
      <c r="A27" s="30" t="s">
        <v>80</v>
      </c>
      <c r="B27" s="13" t="s">
        <v>81</v>
      </c>
      <c r="C27" s="12"/>
      <c r="D27" s="12"/>
      <c r="E27" s="12"/>
      <c r="F27" s="47" t="e">
        <f t="shared" si="1"/>
        <v>#DIV/0!</v>
      </c>
      <c r="G27" s="46" t="e">
        <f t="shared" si="2"/>
        <v>#DIV/0!</v>
      </c>
      <c r="H27" s="2"/>
    </row>
    <row r="28" spans="1:8" s="4" customFormat="1" ht="24.75" hidden="1" customHeight="1">
      <c r="A28" s="30" t="s">
        <v>82</v>
      </c>
      <c r="B28" s="13" t="s">
        <v>83</v>
      </c>
      <c r="C28" s="12"/>
      <c r="D28" s="12"/>
      <c r="E28" s="12"/>
      <c r="F28" s="47" t="e">
        <f t="shared" si="1"/>
        <v>#DIV/0!</v>
      </c>
      <c r="G28" s="46" t="e">
        <f t="shared" si="2"/>
        <v>#DIV/0!</v>
      </c>
      <c r="H28" s="2"/>
    </row>
    <row r="29" spans="1:8" ht="15.75" customHeight="1">
      <c r="A29" s="40" t="s">
        <v>3</v>
      </c>
      <c r="B29" s="49"/>
      <c r="C29" s="42">
        <f>C31+C35+C37+C40+C46+C44</f>
        <v>5094.6000000000004</v>
      </c>
      <c r="D29" s="42">
        <f>D31+D35+D37+D40+D46+D44</f>
        <v>21842.400000000001</v>
      </c>
      <c r="E29" s="42">
        <f>E31+E35+E37+E40+E46+E44</f>
        <v>5979.5</v>
      </c>
      <c r="F29" s="47">
        <f t="shared" si="1"/>
        <v>27.375654689960811</v>
      </c>
      <c r="G29" s="46">
        <f t="shared" si="2"/>
        <v>117.36937149138302</v>
      </c>
    </row>
    <row r="30" spans="1:8" ht="16.5" customHeight="1">
      <c r="A30" s="15" t="s">
        <v>2</v>
      </c>
      <c r="B30" s="16"/>
      <c r="C30" s="10"/>
      <c r="D30" s="10"/>
      <c r="E30" s="10"/>
      <c r="F30" s="29"/>
      <c r="G30" s="12"/>
    </row>
    <row r="31" spans="1:8" ht="17.25" customHeight="1">
      <c r="A31" s="50" t="s">
        <v>4</v>
      </c>
      <c r="B31" s="51" t="s">
        <v>5</v>
      </c>
      <c r="C31" s="46">
        <f t="shared" ref="C31" si="10">C32+C33+C34</f>
        <v>2326.2000000000003</v>
      </c>
      <c r="D31" s="46">
        <f t="shared" ref="D31:E31" si="11">D32+D33+D34</f>
        <v>5845</v>
      </c>
      <c r="E31" s="46">
        <f t="shared" si="11"/>
        <v>2719.5</v>
      </c>
      <c r="F31" s="47">
        <f t="shared" si="1"/>
        <v>46.526946107784433</v>
      </c>
      <c r="G31" s="46">
        <f t="shared" si="2"/>
        <v>116.90740263090017</v>
      </c>
    </row>
    <row r="32" spans="1:8" ht="51.75" customHeight="1">
      <c r="A32" s="15" t="s">
        <v>6</v>
      </c>
      <c r="B32" s="18" t="s">
        <v>7</v>
      </c>
      <c r="C32" s="12">
        <v>2319.3000000000002</v>
      </c>
      <c r="D32" s="26">
        <v>5805</v>
      </c>
      <c r="E32" s="12">
        <v>2693.9</v>
      </c>
      <c r="F32" s="29">
        <f t="shared" si="1"/>
        <v>46.406546080964688</v>
      </c>
      <c r="G32" s="12">
        <f t="shared" si="2"/>
        <v>116.15142499892208</v>
      </c>
    </row>
    <row r="33" spans="1:8" ht="18" customHeight="1">
      <c r="A33" s="15" t="s">
        <v>8</v>
      </c>
      <c r="B33" s="17" t="s">
        <v>9</v>
      </c>
      <c r="C33" s="12">
        <v>0</v>
      </c>
      <c r="D33" s="26">
        <v>5</v>
      </c>
      <c r="E33" s="12">
        <v>0</v>
      </c>
      <c r="F33" s="29">
        <f t="shared" si="1"/>
        <v>0</v>
      </c>
      <c r="G33" s="12">
        <v>0</v>
      </c>
    </row>
    <row r="34" spans="1:8" ht="17.25" customHeight="1">
      <c r="A34" s="15" t="s">
        <v>10</v>
      </c>
      <c r="B34" s="17" t="s">
        <v>11</v>
      </c>
      <c r="C34" s="12">
        <v>6.9</v>
      </c>
      <c r="D34" s="12">
        <v>35</v>
      </c>
      <c r="E34" s="12">
        <v>25.6</v>
      </c>
      <c r="F34" s="29">
        <f t="shared" si="1"/>
        <v>73.142857142857139</v>
      </c>
      <c r="G34" s="12" t="s">
        <v>110</v>
      </c>
    </row>
    <row r="35" spans="1:8" ht="19.5" customHeight="1">
      <c r="A35" s="50" t="s">
        <v>12</v>
      </c>
      <c r="B35" s="51" t="s">
        <v>13</v>
      </c>
      <c r="C35" s="46">
        <f t="shared" ref="C35:E35" si="12">C36</f>
        <v>168.6</v>
      </c>
      <c r="D35" s="46">
        <f t="shared" si="12"/>
        <v>227.1</v>
      </c>
      <c r="E35" s="46">
        <f t="shared" si="12"/>
        <v>92.7</v>
      </c>
      <c r="F35" s="47">
        <f t="shared" si="1"/>
        <v>40.819022457067369</v>
      </c>
      <c r="G35" s="46">
        <f t="shared" si="2"/>
        <v>54.982206405693958</v>
      </c>
    </row>
    <row r="36" spans="1:8" ht="31.5" customHeight="1">
      <c r="A36" s="15" t="s">
        <v>14</v>
      </c>
      <c r="B36" s="17" t="s">
        <v>15</v>
      </c>
      <c r="C36" s="12">
        <v>168.6</v>
      </c>
      <c r="D36" s="12">
        <v>227.1</v>
      </c>
      <c r="E36" s="12">
        <v>92.7</v>
      </c>
      <c r="F36" s="29">
        <f t="shared" si="1"/>
        <v>40.819022457067369</v>
      </c>
      <c r="G36" s="12">
        <f t="shared" si="2"/>
        <v>54.982206405693958</v>
      </c>
    </row>
    <row r="37" spans="1:8" ht="17.25" customHeight="1">
      <c r="A37" s="50" t="s">
        <v>16</v>
      </c>
      <c r="B37" s="51" t="s">
        <v>17</v>
      </c>
      <c r="C37" s="46">
        <f t="shared" ref="C37" si="13">C38+C39</f>
        <v>118</v>
      </c>
      <c r="D37" s="46">
        <f t="shared" ref="D37:E37" si="14">D38+D39</f>
        <v>7333.8</v>
      </c>
      <c r="E37" s="46">
        <f t="shared" si="14"/>
        <v>439</v>
      </c>
      <c r="F37" s="47">
        <f t="shared" si="1"/>
        <v>5.9859827101911689</v>
      </c>
      <c r="G37" s="46" t="s">
        <v>110</v>
      </c>
    </row>
    <row r="38" spans="1:8" ht="28.5" customHeight="1">
      <c r="A38" s="15" t="s">
        <v>18</v>
      </c>
      <c r="B38" s="17" t="s">
        <v>19</v>
      </c>
      <c r="C38" s="12">
        <v>111</v>
      </c>
      <c r="D38" s="12">
        <v>7333.8</v>
      </c>
      <c r="E38" s="12">
        <v>439</v>
      </c>
      <c r="F38" s="29">
        <f t="shared" si="1"/>
        <v>5.9859827101911689</v>
      </c>
      <c r="G38" s="12" t="s">
        <v>111</v>
      </c>
      <c r="H38" s="3"/>
    </row>
    <row r="39" spans="1:8" ht="32.25" customHeight="1">
      <c r="A39" s="19" t="s">
        <v>42</v>
      </c>
      <c r="B39" s="17" t="s">
        <v>41</v>
      </c>
      <c r="C39" s="12">
        <v>7</v>
      </c>
      <c r="D39" s="12">
        <v>0</v>
      </c>
      <c r="E39" s="12">
        <v>0</v>
      </c>
      <c r="F39" s="29">
        <v>0</v>
      </c>
      <c r="G39" s="12">
        <f t="shared" si="2"/>
        <v>0</v>
      </c>
    </row>
    <row r="40" spans="1:8" ht="20.25" customHeight="1">
      <c r="A40" s="50" t="s">
        <v>20</v>
      </c>
      <c r="B40" s="51" t="s">
        <v>21</v>
      </c>
      <c r="C40" s="46">
        <f t="shared" ref="C40" si="15">C41+C43+C42</f>
        <v>154.4</v>
      </c>
      <c r="D40" s="46">
        <f t="shared" ref="D40:E40" si="16">D41+D43+D42</f>
        <v>3321.5</v>
      </c>
      <c r="E40" s="46">
        <f t="shared" si="16"/>
        <v>219.8</v>
      </c>
      <c r="F40" s="47">
        <f t="shared" si="1"/>
        <v>6.6174920969441526</v>
      </c>
      <c r="G40" s="46">
        <f t="shared" si="2"/>
        <v>142.35751295336786</v>
      </c>
      <c r="H40" s="3"/>
    </row>
    <row r="41" spans="1:8" ht="20.25" customHeight="1">
      <c r="A41" s="15" t="s">
        <v>22</v>
      </c>
      <c r="B41" s="17" t="s">
        <v>23</v>
      </c>
      <c r="C41" s="12">
        <v>4.8</v>
      </c>
      <c r="D41" s="12">
        <v>12.6</v>
      </c>
      <c r="E41" s="12">
        <v>6.9</v>
      </c>
      <c r="F41" s="29">
        <f t="shared" si="1"/>
        <v>54.761904761904766</v>
      </c>
      <c r="G41" s="12">
        <f t="shared" si="2"/>
        <v>143.75000000000003</v>
      </c>
    </row>
    <row r="42" spans="1:8" s="6" customFormat="1" ht="20.25" customHeight="1">
      <c r="A42" s="15" t="s">
        <v>91</v>
      </c>
      <c r="B42" s="17" t="s">
        <v>90</v>
      </c>
      <c r="C42" s="12">
        <v>0</v>
      </c>
      <c r="D42" s="12">
        <v>2915.4</v>
      </c>
      <c r="E42" s="12">
        <v>0</v>
      </c>
      <c r="F42" s="29">
        <f t="shared" si="1"/>
        <v>0</v>
      </c>
      <c r="G42" s="12">
        <v>0</v>
      </c>
    </row>
    <row r="43" spans="1:8" ht="20.25" customHeight="1">
      <c r="A43" s="15" t="s">
        <v>24</v>
      </c>
      <c r="B43" s="17" t="s">
        <v>25</v>
      </c>
      <c r="C43" s="12">
        <v>149.6</v>
      </c>
      <c r="D43" s="12">
        <v>393.5</v>
      </c>
      <c r="E43" s="12">
        <v>212.9</v>
      </c>
      <c r="F43" s="29">
        <f t="shared" si="1"/>
        <v>54.104193138500634</v>
      </c>
      <c r="G43" s="12">
        <f t="shared" si="2"/>
        <v>142.31283422459896</v>
      </c>
      <c r="H43" s="3"/>
    </row>
    <row r="44" spans="1:8" s="6" customFormat="1" ht="20.25" customHeight="1">
      <c r="A44" s="50" t="s">
        <v>87</v>
      </c>
      <c r="B44" s="51" t="s">
        <v>85</v>
      </c>
      <c r="C44" s="46">
        <f>C45</f>
        <v>4.5</v>
      </c>
      <c r="D44" s="46">
        <f>D45</f>
        <v>0</v>
      </c>
      <c r="E44" s="46">
        <f>E45</f>
        <v>0</v>
      </c>
      <c r="F44" s="47">
        <v>0</v>
      </c>
      <c r="G44" s="46">
        <f t="shared" si="2"/>
        <v>0</v>
      </c>
      <c r="H44" s="3"/>
    </row>
    <row r="45" spans="1:8" s="6" customFormat="1" ht="41.25" customHeight="1">
      <c r="A45" s="15" t="s">
        <v>88</v>
      </c>
      <c r="B45" s="17" t="s">
        <v>86</v>
      </c>
      <c r="C45" s="12">
        <v>4.5</v>
      </c>
      <c r="D45" s="12">
        <v>0</v>
      </c>
      <c r="E45" s="12">
        <v>0</v>
      </c>
      <c r="F45" s="29">
        <v>0</v>
      </c>
      <c r="G45" s="12">
        <f t="shared" si="2"/>
        <v>0</v>
      </c>
      <c r="H45" s="3"/>
    </row>
    <row r="46" spans="1:8" ht="21" customHeight="1">
      <c r="A46" s="50" t="s">
        <v>46</v>
      </c>
      <c r="B46" s="51" t="s">
        <v>26</v>
      </c>
      <c r="C46" s="46">
        <f>C47</f>
        <v>2322.9</v>
      </c>
      <c r="D46" s="46">
        <f t="shared" ref="D46" si="17">D47</f>
        <v>5115</v>
      </c>
      <c r="E46" s="46">
        <f>E47</f>
        <v>2508.5</v>
      </c>
      <c r="F46" s="47">
        <f t="shared" si="1"/>
        <v>49.04203323558162</v>
      </c>
      <c r="G46" s="46">
        <f t="shared" si="2"/>
        <v>107.9900124843945</v>
      </c>
    </row>
    <row r="47" spans="1:8" ht="18.75" customHeight="1">
      <c r="A47" s="15" t="s">
        <v>27</v>
      </c>
      <c r="B47" s="17" t="s">
        <v>28</v>
      </c>
      <c r="C47" s="12">
        <v>2322.9</v>
      </c>
      <c r="D47" s="12">
        <v>5115</v>
      </c>
      <c r="E47" s="12">
        <v>2508.5</v>
      </c>
      <c r="F47" s="29">
        <f t="shared" si="1"/>
        <v>49.04203323558162</v>
      </c>
      <c r="G47" s="12">
        <f t="shared" si="2"/>
        <v>107.9900124843945</v>
      </c>
    </row>
    <row r="48" spans="1:8" ht="31.5" customHeight="1">
      <c r="A48" s="20" t="s">
        <v>29</v>
      </c>
      <c r="B48" s="21"/>
      <c r="C48" s="12">
        <f>C5-C29</f>
        <v>350.09999999999854</v>
      </c>
      <c r="D48" s="12">
        <f>D5-D29</f>
        <v>-564.5</v>
      </c>
      <c r="E48" s="12">
        <f>E5-E29</f>
        <v>986</v>
      </c>
      <c r="F48" s="29"/>
      <c r="G48" s="12"/>
    </row>
    <row r="49" spans="1:7" ht="20.25" customHeight="1">
      <c r="A49" s="52" t="s">
        <v>30</v>
      </c>
      <c r="B49" s="49"/>
      <c r="C49" s="42">
        <f t="shared" ref="C49" si="18">C51</f>
        <v>-350.10000000000036</v>
      </c>
      <c r="D49" s="42">
        <f t="shared" ref="D49:E49" si="19">D51</f>
        <v>564.5</v>
      </c>
      <c r="E49" s="42">
        <f t="shared" si="19"/>
        <v>-986</v>
      </c>
      <c r="F49" s="43"/>
      <c r="G49" s="46"/>
    </row>
    <row r="50" spans="1:7" ht="20.25" customHeight="1">
      <c r="A50" s="23" t="s">
        <v>2</v>
      </c>
      <c r="B50" s="17"/>
      <c r="C50" s="12"/>
      <c r="D50" s="12"/>
      <c r="E50" s="12"/>
      <c r="F50" s="29"/>
      <c r="G50" s="12"/>
    </row>
    <row r="51" spans="1:7" ht="33" customHeight="1">
      <c r="A51" s="23" t="s">
        <v>31</v>
      </c>
      <c r="B51" s="17" t="s">
        <v>32</v>
      </c>
      <c r="C51" s="12">
        <f t="shared" ref="C51" si="20">C52+C53</f>
        <v>-350.10000000000036</v>
      </c>
      <c r="D51" s="12">
        <f t="shared" ref="D51:E51" si="21">D52+D53</f>
        <v>564.5</v>
      </c>
      <c r="E51" s="12">
        <f t="shared" si="21"/>
        <v>-986</v>
      </c>
      <c r="F51" s="29"/>
      <c r="G51" s="12"/>
    </row>
    <row r="52" spans="1:7" ht="30.75" customHeight="1">
      <c r="A52" s="23" t="s">
        <v>33</v>
      </c>
      <c r="B52" s="17" t="s">
        <v>34</v>
      </c>
      <c r="C52" s="12">
        <v>-5628.8</v>
      </c>
      <c r="D52" s="12">
        <v>-21277.9</v>
      </c>
      <c r="E52" s="12">
        <v>-7047.2</v>
      </c>
      <c r="F52" s="29"/>
      <c r="G52" s="12"/>
    </row>
    <row r="53" spans="1:7" ht="33.75" customHeight="1">
      <c r="A53" s="23" t="s">
        <v>35</v>
      </c>
      <c r="B53" s="17" t="s">
        <v>36</v>
      </c>
      <c r="C53" s="12">
        <v>5278.7</v>
      </c>
      <c r="D53" s="12">
        <v>21842.400000000001</v>
      </c>
      <c r="E53" s="12">
        <v>6061.2</v>
      </c>
      <c r="F53" s="29"/>
      <c r="G53" s="12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 ht="0.75" customHeight="1">
      <c r="A56" s="5"/>
      <c r="B56" s="5"/>
      <c r="C56" s="5"/>
      <c r="D56" s="5"/>
      <c r="E56" s="5"/>
      <c r="F56" s="5"/>
      <c r="G56" s="5"/>
    </row>
    <row r="57" spans="1:7" ht="26.25" customHeight="1">
      <c r="A57" s="56" t="s">
        <v>97</v>
      </c>
      <c r="B57" s="56"/>
      <c r="C57" s="56"/>
      <c r="D57" s="56"/>
      <c r="E57" s="56"/>
      <c r="F57" s="56"/>
      <c r="G57" s="56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</sheetData>
  <mergeCells count="2">
    <mergeCell ref="A57:G57"/>
    <mergeCell ref="A2:G2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E5" sqref="E5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57" t="s">
        <v>98</v>
      </c>
      <c r="B2" s="56"/>
      <c r="C2" s="56"/>
      <c r="D2" s="56"/>
      <c r="E2" s="56"/>
      <c r="F2" s="56"/>
      <c r="G2" s="56"/>
    </row>
    <row r="3" spans="1:7" ht="15">
      <c r="A3" s="24"/>
      <c r="B3" s="24"/>
      <c r="C3" s="24"/>
      <c r="D3" s="24"/>
      <c r="E3" s="24"/>
      <c r="F3" s="24"/>
      <c r="G3" s="25"/>
    </row>
    <row r="4" spans="1:7" ht="86.25" customHeight="1">
      <c r="A4" s="31" t="s">
        <v>37</v>
      </c>
      <c r="B4" s="31" t="s">
        <v>84</v>
      </c>
      <c r="C4" s="31" t="s">
        <v>99</v>
      </c>
      <c r="D4" s="31" t="s">
        <v>100</v>
      </c>
      <c r="E4" s="31" t="s">
        <v>101</v>
      </c>
      <c r="F4" s="31" t="s">
        <v>96</v>
      </c>
      <c r="G4" s="31" t="s">
        <v>95</v>
      </c>
    </row>
    <row r="5" spans="1:7" ht="61.5" customHeight="1">
      <c r="A5" s="32" t="s">
        <v>38</v>
      </c>
      <c r="B5" s="33">
        <v>4.5</v>
      </c>
      <c r="C5" s="34">
        <v>1413</v>
      </c>
      <c r="D5" s="34">
        <v>3981.3</v>
      </c>
      <c r="E5" s="34">
        <v>1987.7</v>
      </c>
      <c r="F5" s="34">
        <f>E5/D5*100</f>
        <v>49.925903599326851</v>
      </c>
      <c r="G5" s="34">
        <f>E5/C5*100</f>
        <v>140.67232837933474</v>
      </c>
    </row>
    <row r="6" spans="1:7" ht="48.75" customHeight="1">
      <c r="A6" s="32" t="s">
        <v>39</v>
      </c>
      <c r="B6" s="33">
        <v>4.8</v>
      </c>
      <c r="C6" s="34">
        <v>1419.3</v>
      </c>
      <c r="D6" s="34">
        <v>3290.4</v>
      </c>
      <c r="E6" s="34">
        <v>1539.6</v>
      </c>
      <c r="F6" s="34">
        <f>E6/D6*100</f>
        <v>46.790663749088253</v>
      </c>
      <c r="G6" s="34">
        <f>E6/C6*100</f>
        <v>108.47600930035932</v>
      </c>
    </row>
    <row r="7" spans="1:7" ht="15">
      <c r="A7" s="24"/>
      <c r="B7" s="24"/>
      <c r="C7" s="24"/>
      <c r="D7" s="24"/>
      <c r="E7" s="24"/>
      <c r="F7" s="24"/>
      <c r="G7" s="24"/>
    </row>
    <row r="8" spans="1:7" ht="15">
      <c r="A8" s="24"/>
      <c r="B8" s="24"/>
      <c r="C8" s="24"/>
      <c r="D8" s="24"/>
      <c r="E8" s="24"/>
      <c r="F8" s="24"/>
      <c r="G8" s="24"/>
    </row>
    <row r="9" spans="1:7" ht="15">
      <c r="A9" s="24"/>
      <c r="B9" s="24"/>
      <c r="C9" s="24"/>
      <c r="D9" s="24"/>
      <c r="E9" s="24"/>
      <c r="F9" s="24"/>
      <c r="G9" s="24"/>
    </row>
    <row r="10" spans="1:7" ht="14.25">
      <c r="A10" s="56" t="s">
        <v>97</v>
      </c>
      <c r="B10" s="56"/>
      <c r="C10" s="56"/>
      <c r="D10" s="56"/>
      <c r="E10" s="56"/>
      <c r="F10" s="56"/>
      <c r="G10" s="56"/>
    </row>
    <row r="11" spans="1:7" ht="15">
      <c r="A11" s="24"/>
      <c r="B11" s="24"/>
      <c r="C11" s="24"/>
      <c r="D11" s="24"/>
      <c r="E11" s="24"/>
      <c r="F11" s="24"/>
      <c r="G11" s="24"/>
    </row>
    <row r="12" spans="1:7" ht="15">
      <c r="A12" s="24"/>
      <c r="B12" s="24"/>
      <c r="C12" s="24"/>
      <c r="D12" s="24"/>
      <c r="E12" s="24"/>
      <c r="F12" s="24"/>
      <c r="G12" s="24"/>
    </row>
    <row r="13" spans="1:7" ht="15">
      <c r="A13" s="24"/>
      <c r="B13" s="24"/>
      <c r="C13" s="24"/>
      <c r="D13" s="24"/>
      <c r="E13" s="24"/>
      <c r="F13" s="24"/>
      <c r="G13" s="24"/>
    </row>
    <row r="14" spans="1:7" ht="15">
      <c r="A14" s="24"/>
      <c r="B14" s="24"/>
      <c r="C14" s="24"/>
      <c r="D14" s="24"/>
      <c r="E14" s="24"/>
      <c r="F14" s="24"/>
      <c r="G14" s="24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J7" sqref="J7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6">
      <c r="A1" s="5"/>
      <c r="B1" s="5"/>
      <c r="C1" s="5"/>
      <c r="D1" s="5"/>
      <c r="E1" s="5"/>
      <c r="F1" s="5"/>
    </row>
    <row r="2" spans="1:6" ht="96" customHeight="1">
      <c r="A2" s="57" t="s">
        <v>106</v>
      </c>
      <c r="B2" s="56"/>
      <c r="C2" s="56"/>
      <c r="D2" s="56"/>
      <c r="E2" s="56"/>
      <c r="F2" s="56"/>
    </row>
    <row r="3" spans="1:6">
      <c r="A3" s="8"/>
      <c r="B3" s="8"/>
      <c r="C3" s="8"/>
      <c r="D3" s="8"/>
      <c r="E3" s="8"/>
      <c r="F3" s="9" t="s">
        <v>40</v>
      </c>
    </row>
    <row r="4" spans="1:6" ht="76.5" customHeight="1">
      <c r="A4" s="35" t="s">
        <v>43</v>
      </c>
      <c r="B4" s="35" t="s">
        <v>103</v>
      </c>
      <c r="C4" s="7" t="s">
        <v>104</v>
      </c>
      <c r="D4" s="7" t="s">
        <v>105</v>
      </c>
      <c r="E4" s="35" t="s">
        <v>96</v>
      </c>
      <c r="F4" s="35" t="s">
        <v>95</v>
      </c>
    </row>
    <row r="5" spans="1:6" s="4" customFormat="1" ht="72.75" customHeight="1">
      <c r="A5" s="36" t="s">
        <v>47</v>
      </c>
      <c r="B5" s="37">
        <v>0</v>
      </c>
      <c r="C5" s="37">
        <v>2</v>
      </c>
      <c r="D5" s="37">
        <v>0</v>
      </c>
      <c r="E5" s="37">
        <f t="shared" ref="E5:E8" si="0">D5/C5*100</f>
        <v>0</v>
      </c>
      <c r="F5" s="12">
        <v>0</v>
      </c>
    </row>
    <row r="6" spans="1:6" ht="58.5" customHeight="1">
      <c r="A6" s="38" t="s">
        <v>45</v>
      </c>
      <c r="B6" s="37">
        <v>149.6</v>
      </c>
      <c r="C6" s="37">
        <v>393.5</v>
      </c>
      <c r="D6" s="37">
        <v>212.9</v>
      </c>
      <c r="E6" s="37">
        <f t="shared" si="0"/>
        <v>54.104193138500634</v>
      </c>
      <c r="F6" s="12">
        <f t="shared" ref="F6" si="1">D6/B6*100</f>
        <v>142.31283422459896</v>
      </c>
    </row>
    <row r="7" spans="1:6" ht="81.75" customHeight="1">
      <c r="A7" s="38" t="s">
        <v>93</v>
      </c>
      <c r="B7" s="37">
        <v>111</v>
      </c>
      <c r="C7" s="37">
        <v>7333.8</v>
      </c>
      <c r="D7" s="37">
        <v>439</v>
      </c>
      <c r="E7" s="37">
        <f t="shared" si="0"/>
        <v>5.9859827101911689</v>
      </c>
      <c r="F7" s="12" t="s">
        <v>107</v>
      </c>
    </row>
    <row r="8" spans="1:6" s="6" customFormat="1" ht="74.25" customHeight="1">
      <c r="A8" s="38" t="s">
        <v>92</v>
      </c>
      <c r="B8" s="37">
        <v>0</v>
      </c>
      <c r="C8" s="37">
        <v>75</v>
      </c>
      <c r="D8" s="37">
        <v>0</v>
      </c>
      <c r="E8" s="37">
        <f t="shared" si="0"/>
        <v>0</v>
      </c>
      <c r="F8" s="12">
        <v>0</v>
      </c>
    </row>
    <row r="9" spans="1:6" s="6" customFormat="1" ht="54" customHeight="1">
      <c r="A9" s="38" t="s">
        <v>89</v>
      </c>
      <c r="B9" s="37">
        <v>2322.9</v>
      </c>
      <c r="C9" s="12">
        <v>5115</v>
      </c>
      <c r="D9" s="12">
        <v>2508.5</v>
      </c>
      <c r="E9" s="37">
        <f t="shared" ref="E9:E10" si="2">D9/C9*100</f>
        <v>49.04203323558162</v>
      </c>
      <c r="F9" s="12">
        <f t="shared" ref="F9:F10" si="3">D9/B9*100</f>
        <v>107.9900124843945</v>
      </c>
    </row>
    <row r="10" spans="1:6" ht="19.5" customHeight="1">
      <c r="A10" s="22" t="s">
        <v>44</v>
      </c>
      <c r="B10" s="39">
        <f>SUM(B5:B9)</f>
        <v>2583.5</v>
      </c>
      <c r="C10" s="39">
        <f>SUM(C5:C9)</f>
        <v>12919.3</v>
      </c>
      <c r="D10" s="39">
        <f>SUM(D5:D9)</f>
        <v>3160.4</v>
      </c>
      <c r="E10" s="39">
        <f t="shared" si="2"/>
        <v>24.462625684054093</v>
      </c>
      <c r="F10" s="10">
        <f t="shared" si="3"/>
        <v>122.33017224695182</v>
      </c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 ht="14.25">
      <c r="A14" s="56" t="s">
        <v>97</v>
      </c>
      <c r="B14" s="56"/>
      <c r="C14" s="56"/>
      <c r="D14" s="56"/>
      <c r="E14" s="56"/>
      <c r="F14" s="56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</sheetData>
  <mergeCells count="2">
    <mergeCell ref="A2:F2"/>
    <mergeCell ref="A14:F14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2026-07-21T05:57:39Z</cp:lastPrinted>
  <dcterms:created xsi:type="dcterms:W3CDTF">2017-04-17T10:25:39Z</dcterms:created>
  <dcterms:modified xsi:type="dcterms:W3CDTF">2026-07-21T07:03:54Z</dcterms:modified>
</cp:coreProperties>
</file>