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5240" windowHeight="1278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D8" i="1"/>
  <c r="E8"/>
  <c r="C8"/>
  <c r="D24" l="1"/>
  <c r="D17" s="1"/>
  <c r="E24"/>
  <c r="C24"/>
  <c r="D22"/>
  <c r="E22"/>
  <c r="F22" s="1"/>
  <c r="C22"/>
  <c r="D18"/>
  <c r="E18"/>
  <c r="C18"/>
  <c r="D13"/>
  <c r="E13"/>
  <c r="G13" s="1"/>
  <c r="C13"/>
  <c r="D11"/>
  <c r="E11"/>
  <c r="C11"/>
  <c r="F6" i="3"/>
  <c r="F7"/>
  <c r="E5"/>
  <c r="E6"/>
  <c r="E7"/>
  <c r="E8"/>
  <c r="D39" i="1"/>
  <c r="E39"/>
  <c r="C39"/>
  <c r="G31"/>
  <c r="G33"/>
  <c r="G35"/>
  <c r="G37"/>
  <c r="G40"/>
  <c r="G42"/>
  <c r="G44"/>
  <c r="G45"/>
  <c r="G46"/>
  <c r="F31"/>
  <c r="F33"/>
  <c r="F35"/>
  <c r="F37"/>
  <c r="F40"/>
  <c r="F41"/>
  <c r="F42"/>
  <c r="F44"/>
  <c r="F45"/>
  <c r="F46"/>
  <c r="D45"/>
  <c r="E45"/>
  <c r="C50"/>
  <c r="C48" s="1"/>
  <c r="C45"/>
  <c r="C43"/>
  <c r="C36"/>
  <c r="C34"/>
  <c r="C30"/>
  <c r="B10" i="3"/>
  <c r="G8" i="1"/>
  <c r="G9"/>
  <c r="G10"/>
  <c r="G12"/>
  <c r="G15"/>
  <c r="G19"/>
  <c r="G21"/>
  <c r="G23"/>
  <c r="F8"/>
  <c r="F9"/>
  <c r="F10"/>
  <c r="F12"/>
  <c r="F14"/>
  <c r="F15"/>
  <c r="F19"/>
  <c r="F20"/>
  <c r="F21"/>
  <c r="F23"/>
  <c r="F25"/>
  <c r="E9" i="3"/>
  <c r="F9"/>
  <c r="D43" i="1"/>
  <c r="D10" i="3"/>
  <c r="C10"/>
  <c r="E43" i="1"/>
  <c r="G43" s="1"/>
  <c r="D36"/>
  <c r="E36"/>
  <c r="D34"/>
  <c r="E34"/>
  <c r="G34" s="1"/>
  <c r="D30"/>
  <c r="E30"/>
  <c r="F26"/>
  <c r="F27"/>
  <c r="D7" l="1"/>
  <c r="D5" s="1"/>
  <c r="F34"/>
  <c r="E17"/>
  <c r="F39"/>
  <c r="F36"/>
  <c r="F43"/>
  <c r="G18"/>
  <c r="F24"/>
  <c r="F18"/>
  <c r="F11"/>
  <c r="C17"/>
  <c r="F17"/>
  <c r="G22"/>
  <c r="F13"/>
  <c r="E7"/>
  <c r="C7"/>
  <c r="G11"/>
  <c r="E10" i="3"/>
  <c r="G39" i="1"/>
  <c r="G36"/>
  <c r="C28"/>
  <c r="F30"/>
  <c r="G30"/>
  <c r="F10" i="3"/>
  <c r="E28" i="1"/>
  <c r="D28"/>
  <c r="F7" l="1"/>
  <c r="C5"/>
  <c r="C47" s="1"/>
  <c r="E5"/>
  <c r="G7"/>
  <c r="F28"/>
  <c r="G5" l="1"/>
  <c r="F5"/>
  <c r="G28"/>
  <c r="D50" l="1"/>
  <c r="D48" s="1"/>
  <c r="E50"/>
  <c r="E48" s="1"/>
  <c r="D47" l="1"/>
  <c r="E47"/>
  <c r="G6" i="2" l="1"/>
  <c r="F6"/>
  <c r="G5"/>
  <c r="F5"/>
</calcChain>
</file>

<file path=xl/sharedStrings.xml><?xml version="1.0" encoding="utf-8"?>
<sst xmlns="http://schemas.openxmlformats.org/spreadsheetml/2006/main" count="120" uniqueCount="111">
  <si>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</si>
  <si>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</si>
  <si>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</si>
  <si>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</si>
  <si>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</si>
  <si>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</si>
  <si>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</si>
  <si>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</si>
  <si>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</si>
  <si>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</si>
  <si>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</si>
  <si>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</si>
  <si>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</si>
  <si>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</si>
  <si>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</si>
  <si>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</si>
  <si>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</si>
  <si>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</si>
  <si>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</si>
  <si>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</si>
  <si>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</si>
  <si>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</si>
  <si>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</si>
  <si>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</si>
  <si>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</si>
  <si>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</si>
  <si>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</si>
  <si>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</si>
  <si>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</si>
  <si>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</si>
  <si>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</si>
  <si>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</si>
  <si>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</si>
  <si>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</si>
  <si>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</si>
  <si>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</si>
  <si>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</si>
  <si>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</si>
  <si>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</si>
  <si>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</si>
  <si>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</si>
  <si>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</si>
  <si>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</si>
  <si>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</si>
  <si>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</si>
  <si>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</si>
  <si>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</si>
  <si>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</si>
  <si>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</si>
  <si>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</si>
  <si>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</si>
  <si>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</si>
  <si>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</si>
  <si>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</si>
  <si>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</si>
  <si>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</si>
  <si>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</si>
  <si>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</si>
  <si>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</si>
  <si>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</si>
  <si>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</si>
  <si>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</si>
  <si>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</si>
  <si>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</si>
  <si>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</si>
  <si>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</si>
  <si>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</si>
  <si>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</si>
  <si>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</si>
  <si>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</si>
  <si>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</si>
  <si>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</si>
  <si>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</si>
  <si>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Субсидии бюджетам сельских поселений на поддержку отрасли культуры</t>
  </si>
  <si>
    <t>2022551910000150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</si>
  <si>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</si>
  <si>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</si>
  <si>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</si>
  <si>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</si>
  <si>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</si>
  <si>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</si>
  <si>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</si>
  <si>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</si>
  <si>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</si>
  <si>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</si>
  <si>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</si>
  <si>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</si>
  <si>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Среднесписочная численность работников (человек)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</si>
  <si>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</si>
  <si>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</si>
  <si>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</si>
  <si>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</si>
  <si>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</si>
  <si>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Исполнено на 1 апреля 2024 г.</t>
  </si>
  <si>
    <t>Исполнено на 1 апреля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</si>
  <si>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</si>
  <si>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</si>
  <si>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</si>
  <si>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</si>
  <si>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>% исполнения 2025 года к 2024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</si>
  <si>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апреля 2025 года
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</si>
  <si>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2025 года
</t>
  </si>
  <si>
    <t>Утвержденные бюджетные назначения на                        1 апреля 2025 г.</t>
  </si>
  <si>
    <t>Исполнено на 1 апреля 2025 г.</t>
  </si>
  <si>
    <t>% исполнения плана                       2025 года</t>
  </si>
  <si>
    <t>00 0502 0000000000 000</t>
  </si>
  <si>
    <t>Коммунальное хозяйство</t>
  </si>
  <si>
    <t>Муниципальная программа "Обеспечение населения Максимовского муниципального образования Базарно-Карабулакского муниципального района Саратовской области питьевой водой"</t>
  </si>
  <si>
    <t>св. 2-х раз</t>
  </si>
  <si>
    <t>св. 2,4 раза</t>
  </si>
  <si>
    <t>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</si>
</sst>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3" borderId="27">
      <alignment wrapText="1"/>
    </xf>
    <xf numFmtId="0" fontId="1" fillId="3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4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164" fontId="15" fillId="0" borderId="1" xfId="0" applyNumberFormat="1" applyFont="1" applyFill="1" applyBorder="1" applyAlignment="1">
      <alignment horizontal="right" vertical="center" wrapText="1"/>
    </xf>
    <xf numFmtId="41" fontId="16" fillId="0" borderId="1" xfId="0" applyNumberFormat="1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" fontId="18" fillId="0" borderId="1" xfId="0" applyNumberFormat="1" applyFont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0" fontId="19" fillId="0" borderId="1" xfId="4" applyNumberFormat="1" applyFont="1" applyFill="1" applyBorder="1" applyAlignment="1" applyProtection="1">
      <alignment horizontal="left" vertical="top" wrapText="1"/>
      <protection hidden="1"/>
    </xf>
    <xf numFmtId="1" fontId="19" fillId="0" borderId="1" xfId="4" applyNumberFormat="1" applyFont="1" applyFill="1" applyBorder="1" applyAlignment="1" applyProtection="1">
      <alignment horizontal="right" vertical="center"/>
      <protection hidden="1"/>
    </xf>
    <xf numFmtId="49" fontId="18" fillId="2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164" fontId="18" fillId="0" borderId="1" xfId="0" applyNumberFormat="1" applyFont="1" applyFill="1" applyBorder="1" applyAlignment="1">
      <alignment horizontal="right" vertical="center" wrapText="1"/>
    </xf>
    <xf numFmtId="0" fontId="15" fillId="0" borderId="34" xfId="0" applyFont="1" applyBorder="1" applyAlignment="1">
      <alignment horizontal="center" vertical="top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4" fontId="16" fillId="0" borderId="1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top" wrapText="1"/>
    </xf>
    <xf numFmtId="41" fontId="15" fillId="5" borderId="1" xfId="0" applyNumberFormat="1" applyFont="1" applyFill="1" applyBorder="1" applyAlignment="1">
      <alignment horizontal="center" vertical="top" wrapText="1"/>
    </xf>
    <xf numFmtId="164" fontId="15" fillId="5" borderId="1" xfId="0" applyNumberFormat="1" applyFont="1" applyFill="1" applyBorder="1" applyAlignment="1">
      <alignment horizontal="right" vertical="center" wrapText="1"/>
    </xf>
    <xf numFmtId="164" fontId="15" fillId="5" borderId="34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horizontal="left" vertical="top" wrapText="1"/>
    </xf>
    <xf numFmtId="1" fontId="18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6" fillId="5" borderId="34" xfId="0" applyNumberFormat="1" applyFont="1" applyFill="1" applyBorder="1" applyAlignment="1">
      <alignment horizontal="right" vertical="center" wrapText="1"/>
    </xf>
    <xf numFmtId="49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right" vertical="top" wrapText="1"/>
    </xf>
    <xf numFmtId="0" fontId="16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right" vertical="top" wrapText="1"/>
    </xf>
    <xf numFmtId="0" fontId="15" fillId="5" borderId="1" xfId="0" applyFont="1" applyFill="1" applyBorder="1" applyAlignment="1">
      <alignment vertical="top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opLeftCell="A25" workbookViewId="0">
      <selection activeCell="C23" sqref="C23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2.5703125" style="1" customWidth="1"/>
    <col min="7" max="7" width="11.28515625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57" t="s">
        <v>101</v>
      </c>
      <c r="B2" s="57"/>
      <c r="C2" s="57"/>
      <c r="D2" s="57"/>
      <c r="E2" s="57"/>
      <c r="F2" s="57"/>
      <c r="G2" s="57"/>
    </row>
    <row r="3" spans="1:8">
      <c r="A3" s="8"/>
      <c r="B3" s="8"/>
      <c r="C3" s="8"/>
      <c r="D3" s="8"/>
      <c r="E3" s="8"/>
      <c r="F3" s="8"/>
      <c r="G3" s="9" t="s">
        <v>40</v>
      </c>
    </row>
    <row r="4" spans="1:8" ht="71.25" customHeight="1">
      <c r="A4" s="7" t="s">
        <v>0</v>
      </c>
      <c r="B4" s="7" t="s">
        <v>1</v>
      </c>
      <c r="C4" s="7" t="s">
        <v>93</v>
      </c>
      <c r="D4" s="7" t="s">
        <v>102</v>
      </c>
      <c r="E4" s="7" t="s">
        <v>103</v>
      </c>
      <c r="F4" s="30" t="s">
        <v>104</v>
      </c>
      <c r="G4" s="7" t="s">
        <v>99</v>
      </c>
    </row>
    <row r="5" spans="1:8" ht="20.25" customHeight="1">
      <c r="A5" s="43" t="s">
        <v>51</v>
      </c>
      <c r="B5" s="44"/>
      <c r="C5" s="45">
        <f>C7+C17</f>
        <v>2554.8999999999996</v>
      </c>
      <c r="D5" s="45">
        <f>D7+D17</f>
        <v>17653</v>
      </c>
      <c r="E5" s="45">
        <f>E7+E17</f>
        <v>3679.8</v>
      </c>
      <c r="F5" s="46">
        <f>E5/D5*100</f>
        <v>20.845182122018922</v>
      </c>
      <c r="G5" s="45">
        <f>E5/C5*100</f>
        <v>144.02912051352305</v>
      </c>
      <c r="H5" s="2"/>
    </row>
    <row r="6" spans="1:8" ht="17.25" customHeight="1">
      <c r="A6" s="18" t="s">
        <v>2</v>
      </c>
      <c r="B6" s="11"/>
      <c r="C6" s="12"/>
      <c r="D6" s="12"/>
      <c r="E6" s="12"/>
      <c r="F6" s="31"/>
      <c r="G6" s="10"/>
      <c r="H6" s="2"/>
    </row>
    <row r="7" spans="1:8" ht="20.25" customHeight="1">
      <c r="A7" s="47" t="s">
        <v>52</v>
      </c>
      <c r="B7" s="48">
        <v>1E+16</v>
      </c>
      <c r="C7" s="49">
        <f>C8+C10+C11+C13+C16</f>
        <v>2229.7999999999997</v>
      </c>
      <c r="D7" s="49">
        <f>D8+D10+D11+D13+D16</f>
        <v>9695.7000000000007</v>
      </c>
      <c r="E7" s="49">
        <f>E8+E10+E11+E13+E16</f>
        <v>3010.5000000000005</v>
      </c>
      <c r="F7" s="50">
        <f t="shared" ref="F7:F25" si="0">E7/D7*100</f>
        <v>31.049846839320526</v>
      </c>
      <c r="G7" s="49">
        <f t="shared" ref="G7:G23" si="1">E7/C7*100</f>
        <v>135.01210870930132</v>
      </c>
      <c r="H7" s="2"/>
    </row>
    <row r="8" spans="1:8" ht="19.5" customHeight="1">
      <c r="A8" s="47" t="s">
        <v>53</v>
      </c>
      <c r="B8" s="48">
        <v>1.01E+16</v>
      </c>
      <c r="C8" s="49">
        <f>C9</f>
        <v>242.8</v>
      </c>
      <c r="D8" s="49">
        <f t="shared" ref="D8:E8" si="2">D9</f>
        <v>2353</v>
      </c>
      <c r="E8" s="49">
        <f t="shared" si="2"/>
        <v>226.3</v>
      </c>
      <c r="F8" s="50">
        <f t="shared" si="0"/>
        <v>9.6175095622609437</v>
      </c>
      <c r="G8" s="49">
        <f t="shared" si="1"/>
        <v>93.204283360790768</v>
      </c>
      <c r="H8" s="2"/>
    </row>
    <row r="9" spans="1:8" ht="19.5" customHeight="1">
      <c r="A9" s="33" t="s">
        <v>54</v>
      </c>
      <c r="B9" s="14" t="s">
        <v>55</v>
      </c>
      <c r="C9" s="12">
        <v>242.8</v>
      </c>
      <c r="D9" s="12">
        <v>2353</v>
      </c>
      <c r="E9" s="12">
        <v>226.3</v>
      </c>
      <c r="F9" s="32">
        <f t="shared" si="0"/>
        <v>9.6175095622609437</v>
      </c>
      <c r="G9" s="12">
        <f t="shared" si="1"/>
        <v>93.204283360790768</v>
      </c>
      <c r="H9" s="2"/>
    </row>
    <row r="10" spans="1:8" ht="18" customHeight="1">
      <c r="A10" s="33" t="s">
        <v>56</v>
      </c>
      <c r="B10" s="13">
        <v>1.03E+16</v>
      </c>
      <c r="C10" s="12">
        <v>460.5</v>
      </c>
      <c r="D10" s="12">
        <v>1881.5</v>
      </c>
      <c r="E10" s="12">
        <v>478.4</v>
      </c>
      <c r="F10" s="32">
        <f t="shared" si="0"/>
        <v>25.426521392505979</v>
      </c>
      <c r="G10" s="12">
        <f t="shared" si="1"/>
        <v>103.88707926167208</v>
      </c>
      <c r="H10" s="2"/>
    </row>
    <row r="11" spans="1:8" ht="18.75" customHeight="1">
      <c r="A11" s="47" t="s">
        <v>57</v>
      </c>
      <c r="B11" s="48">
        <v>1.05E+16</v>
      </c>
      <c r="C11" s="49">
        <f>C12</f>
        <v>1420.4</v>
      </c>
      <c r="D11" s="49">
        <f t="shared" ref="D11:E11" si="3">D12</f>
        <v>3575.5</v>
      </c>
      <c r="E11" s="49">
        <f t="shared" si="3"/>
        <v>2129.4</v>
      </c>
      <c r="F11" s="50">
        <f t="shared" si="0"/>
        <v>59.555306950076911</v>
      </c>
      <c r="G11" s="49">
        <f t="shared" si="1"/>
        <v>149.91551675584341</v>
      </c>
      <c r="H11" s="2"/>
    </row>
    <row r="12" spans="1:8" ht="16.5" customHeight="1">
      <c r="A12" s="33" t="s">
        <v>58</v>
      </c>
      <c r="B12" s="14" t="s">
        <v>59</v>
      </c>
      <c r="C12" s="12">
        <v>1420.4</v>
      </c>
      <c r="D12" s="12">
        <v>3575.5</v>
      </c>
      <c r="E12" s="12">
        <v>2129.4</v>
      </c>
      <c r="F12" s="32">
        <f t="shared" si="0"/>
        <v>59.555306950076911</v>
      </c>
      <c r="G12" s="12">
        <f t="shared" si="1"/>
        <v>149.91551675584341</v>
      </c>
      <c r="H12" s="2"/>
    </row>
    <row r="13" spans="1:8" ht="19.5" customHeight="1">
      <c r="A13" s="47" t="s">
        <v>60</v>
      </c>
      <c r="B13" s="48">
        <v>1.06E+16</v>
      </c>
      <c r="C13" s="49">
        <f>C14+C15</f>
        <v>106</v>
      </c>
      <c r="D13" s="49">
        <f t="shared" ref="D13:E13" si="4">D14+D15</f>
        <v>1885.7</v>
      </c>
      <c r="E13" s="49">
        <f t="shared" si="4"/>
        <v>176.4</v>
      </c>
      <c r="F13" s="50">
        <f t="shared" si="0"/>
        <v>9.3546163228509318</v>
      </c>
      <c r="G13" s="49">
        <f t="shared" si="1"/>
        <v>166.41509433962264</v>
      </c>
      <c r="H13" s="2"/>
    </row>
    <row r="14" spans="1:8" ht="20.25" customHeight="1">
      <c r="A14" s="33" t="s">
        <v>61</v>
      </c>
      <c r="B14" s="14" t="s">
        <v>62</v>
      </c>
      <c r="C14" s="12">
        <v>22.1</v>
      </c>
      <c r="D14" s="12">
        <v>530</v>
      </c>
      <c r="E14" s="12">
        <v>28.8</v>
      </c>
      <c r="F14" s="32">
        <f t="shared" si="0"/>
        <v>5.4339622641509431</v>
      </c>
      <c r="G14" s="12">
        <v>0</v>
      </c>
      <c r="H14" s="2"/>
    </row>
    <row r="15" spans="1:8" ht="16.5" customHeight="1">
      <c r="A15" s="33" t="s">
        <v>63</v>
      </c>
      <c r="B15" s="14" t="s">
        <v>64</v>
      </c>
      <c r="C15" s="12">
        <v>83.9</v>
      </c>
      <c r="D15" s="12">
        <v>1355.7</v>
      </c>
      <c r="E15" s="12">
        <v>147.6</v>
      </c>
      <c r="F15" s="32">
        <f t="shared" si="0"/>
        <v>10.887364461163973</v>
      </c>
      <c r="G15" s="12">
        <f t="shared" si="1"/>
        <v>175.92371871275324</v>
      </c>
      <c r="H15" s="2"/>
    </row>
    <row r="16" spans="1:8" ht="15.75" customHeight="1">
      <c r="A16" s="33" t="s">
        <v>65</v>
      </c>
      <c r="B16" s="13">
        <v>1.08E+16</v>
      </c>
      <c r="C16" s="12">
        <v>0.1</v>
      </c>
      <c r="D16" s="12">
        <v>0</v>
      </c>
      <c r="E16" s="12">
        <v>0</v>
      </c>
      <c r="F16" s="32">
        <v>0</v>
      </c>
      <c r="G16" s="12">
        <v>0</v>
      </c>
      <c r="H16" s="2"/>
    </row>
    <row r="17" spans="1:8" ht="45" customHeight="1">
      <c r="A17" s="47" t="s">
        <v>66</v>
      </c>
      <c r="B17" s="51" t="s">
        <v>67</v>
      </c>
      <c r="C17" s="49">
        <f>C18+C20+C22+C24</f>
        <v>325.10000000000002</v>
      </c>
      <c r="D17" s="49">
        <f>D18+D20+D22+D24</f>
        <v>7957.3</v>
      </c>
      <c r="E17" s="49">
        <f>E18+E20+E22+E24</f>
        <v>669.3</v>
      </c>
      <c r="F17" s="50">
        <f t="shared" si="0"/>
        <v>8.4111444836816496</v>
      </c>
      <c r="G17" s="49" t="s">
        <v>108</v>
      </c>
      <c r="H17" s="2"/>
    </row>
    <row r="18" spans="1:8" ht="54.75" customHeight="1">
      <c r="A18" s="47" t="s">
        <v>68</v>
      </c>
      <c r="B18" s="51" t="s">
        <v>69</v>
      </c>
      <c r="C18" s="49">
        <f>C19</f>
        <v>27.1</v>
      </c>
      <c r="D18" s="49">
        <f t="shared" ref="D18:E18" si="5">D19</f>
        <v>114.9</v>
      </c>
      <c r="E18" s="49">
        <f t="shared" si="5"/>
        <v>28.7</v>
      </c>
      <c r="F18" s="50">
        <f t="shared" si="0"/>
        <v>24.978241949521323</v>
      </c>
      <c r="G18" s="49">
        <f t="shared" si="1"/>
        <v>105.9040590405904</v>
      </c>
      <c r="H18" s="2"/>
    </row>
    <row r="19" spans="1:8" ht="41.25" customHeight="1">
      <c r="A19" s="33" t="s">
        <v>70</v>
      </c>
      <c r="B19" s="14" t="s">
        <v>71</v>
      </c>
      <c r="C19" s="12">
        <v>27.1</v>
      </c>
      <c r="D19" s="12">
        <v>114.9</v>
      </c>
      <c r="E19" s="12">
        <v>28.7</v>
      </c>
      <c r="F19" s="32">
        <f t="shared" si="0"/>
        <v>24.978241949521323</v>
      </c>
      <c r="G19" s="12">
        <f t="shared" si="1"/>
        <v>105.9040590405904</v>
      </c>
      <c r="H19" s="2"/>
    </row>
    <row r="20" spans="1:8" ht="66.75" customHeight="1">
      <c r="A20" s="15" t="s">
        <v>72</v>
      </c>
      <c r="B20" s="16">
        <v>2.02200000000001E+16</v>
      </c>
      <c r="C20" s="12">
        <v>0</v>
      </c>
      <c r="D20" s="12">
        <v>5031</v>
      </c>
      <c r="E20" s="12">
        <v>0</v>
      </c>
      <c r="F20" s="32">
        <f t="shared" si="0"/>
        <v>0</v>
      </c>
      <c r="G20" s="12">
        <v>0</v>
      </c>
      <c r="H20" s="2"/>
    </row>
    <row r="21" spans="1:8" ht="18.75" hidden="1" customHeight="1">
      <c r="A21" s="33" t="s">
        <v>73</v>
      </c>
      <c r="B21" s="17" t="s">
        <v>74</v>
      </c>
      <c r="C21" s="12"/>
      <c r="D21" s="12"/>
      <c r="E21" s="12"/>
      <c r="F21" s="32" t="e">
        <f t="shared" si="0"/>
        <v>#DIV/0!</v>
      </c>
      <c r="G21" s="12" t="e">
        <f t="shared" si="1"/>
        <v>#DIV/0!</v>
      </c>
      <c r="H21" s="2"/>
    </row>
    <row r="22" spans="1:8" ht="56.25" customHeight="1">
      <c r="A22" s="47" t="s">
        <v>75</v>
      </c>
      <c r="B22" s="51" t="s">
        <v>76</v>
      </c>
      <c r="C22" s="49">
        <f>C23</f>
        <v>68.099999999999994</v>
      </c>
      <c r="D22" s="49">
        <f t="shared" ref="D22:E22" si="6">D23</f>
        <v>411.6</v>
      </c>
      <c r="E22" s="49">
        <f t="shared" si="6"/>
        <v>82.3</v>
      </c>
      <c r="F22" s="50">
        <f t="shared" si="0"/>
        <v>19.995140913508259</v>
      </c>
      <c r="G22" s="49">
        <f t="shared" si="1"/>
        <v>120.8516886930984</v>
      </c>
      <c r="H22" s="2"/>
    </row>
    <row r="23" spans="1:8" ht="54" customHeight="1">
      <c r="A23" s="33" t="s">
        <v>77</v>
      </c>
      <c r="B23" s="14" t="s">
        <v>78</v>
      </c>
      <c r="C23" s="12">
        <v>68.099999999999994</v>
      </c>
      <c r="D23" s="12">
        <v>411.6</v>
      </c>
      <c r="E23" s="12">
        <v>82.3</v>
      </c>
      <c r="F23" s="32">
        <f t="shared" si="0"/>
        <v>19.995140913508259</v>
      </c>
      <c r="G23" s="12">
        <f t="shared" si="1"/>
        <v>120.8516886930984</v>
      </c>
      <c r="H23" s="2"/>
    </row>
    <row r="24" spans="1:8" ht="20.25" customHeight="1">
      <c r="A24" s="47" t="s">
        <v>79</v>
      </c>
      <c r="B24" s="51" t="s">
        <v>80</v>
      </c>
      <c r="C24" s="49">
        <f>C25</f>
        <v>229.9</v>
      </c>
      <c r="D24" s="49">
        <f t="shared" ref="D24:E24" si="7">D25</f>
        <v>2399.8000000000002</v>
      </c>
      <c r="E24" s="49">
        <f t="shared" si="7"/>
        <v>558.29999999999995</v>
      </c>
      <c r="F24" s="50">
        <f t="shared" si="0"/>
        <v>23.264438703225267</v>
      </c>
      <c r="G24" s="49" t="s">
        <v>109</v>
      </c>
      <c r="H24" s="2"/>
    </row>
    <row r="25" spans="1:8" s="4" customFormat="1" ht="27" customHeight="1">
      <c r="A25" s="33" t="s">
        <v>81</v>
      </c>
      <c r="B25" s="14" t="s">
        <v>82</v>
      </c>
      <c r="C25" s="12">
        <v>229.9</v>
      </c>
      <c r="D25" s="12">
        <v>2399.8000000000002</v>
      </c>
      <c r="E25" s="12">
        <v>558.29999999999995</v>
      </c>
      <c r="F25" s="32">
        <f t="shared" si="0"/>
        <v>23.264438703225267</v>
      </c>
      <c r="G25" s="12" t="s">
        <v>109</v>
      </c>
      <c r="H25" s="2"/>
    </row>
    <row r="26" spans="1:8" s="4" customFormat="1" ht="24.75" hidden="1" customHeight="1">
      <c r="A26" s="33" t="s">
        <v>83</v>
      </c>
      <c r="B26" s="14" t="s">
        <v>84</v>
      </c>
      <c r="C26" s="12"/>
      <c r="D26" s="12"/>
      <c r="E26" s="12"/>
      <c r="F26" s="32" t="e">
        <f t="shared" ref="F26:F27" si="8">E26/D26*100</f>
        <v>#DIV/0!</v>
      </c>
      <c r="G26" s="12">
        <v>0</v>
      </c>
      <c r="H26" s="2"/>
    </row>
    <row r="27" spans="1:8" s="4" customFormat="1" ht="24.75" hidden="1" customHeight="1">
      <c r="A27" s="33" t="s">
        <v>85</v>
      </c>
      <c r="B27" s="14" t="s">
        <v>86</v>
      </c>
      <c r="C27" s="12"/>
      <c r="D27" s="12"/>
      <c r="E27" s="12"/>
      <c r="F27" s="32" t="e">
        <f t="shared" si="8"/>
        <v>#DIV/0!</v>
      </c>
      <c r="G27" s="12">
        <v>0</v>
      </c>
      <c r="H27" s="2"/>
    </row>
    <row r="28" spans="1:8" ht="15.75" customHeight="1">
      <c r="A28" s="43" t="s">
        <v>3</v>
      </c>
      <c r="B28" s="52"/>
      <c r="C28" s="45">
        <f>C30+C34+C36+C39+C45+C43</f>
        <v>2302.6999999999998</v>
      </c>
      <c r="D28" s="45">
        <f>D30+D34+D36+D39+D45+D43</f>
        <v>18050.599999999999</v>
      </c>
      <c r="E28" s="45">
        <f>E30+E34+E36+E39+E45+E43</f>
        <v>2035</v>
      </c>
      <c r="F28" s="46">
        <f t="shared" ref="F28:F46" si="9">E28/D28*100</f>
        <v>11.273863472682349</v>
      </c>
      <c r="G28" s="45">
        <f t="shared" ref="G28:G46" si="10">E28/C28*100</f>
        <v>88.374516871498685</v>
      </c>
    </row>
    <row r="29" spans="1:8" ht="16.5" customHeight="1">
      <c r="A29" s="18" t="s">
        <v>2</v>
      </c>
      <c r="B29" s="19"/>
      <c r="C29" s="10"/>
      <c r="D29" s="10"/>
      <c r="E29" s="10"/>
      <c r="F29" s="31"/>
      <c r="G29" s="10"/>
    </row>
    <row r="30" spans="1:8" ht="17.25" customHeight="1">
      <c r="A30" s="53" t="s">
        <v>4</v>
      </c>
      <c r="B30" s="54" t="s">
        <v>5</v>
      </c>
      <c r="C30" s="49">
        <f t="shared" ref="C30" si="11">C31+C32+C33</f>
        <v>981.2</v>
      </c>
      <c r="D30" s="49">
        <f t="shared" ref="D30:E30" si="12">D31+D32+D33</f>
        <v>5382.4</v>
      </c>
      <c r="E30" s="49">
        <f t="shared" si="12"/>
        <v>1022.9</v>
      </c>
      <c r="F30" s="50">
        <f t="shared" si="9"/>
        <v>19.004533293697978</v>
      </c>
      <c r="G30" s="49">
        <f t="shared" si="10"/>
        <v>104.24989808397879</v>
      </c>
    </row>
    <row r="31" spans="1:8" ht="51.75" customHeight="1">
      <c r="A31" s="18" t="s">
        <v>6</v>
      </c>
      <c r="B31" s="21" t="s">
        <v>7</v>
      </c>
      <c r="C31" s="12">
        <v>974.5</v>
      </c>
      <c r="D31" s="29">
        <v>4938.8999999999996</v>
      </c>
      <c r="E31" s="12">
        <v>1016</v>
      </c>
      <c r="F31" s="32">
        <f t="shared" si="9"/>
        <v>20.571382291603395</v>
      </c>
      <c r="G31" s="12">
        <f t="shared" si="10"/>
        <v>104.25859415084659</v>
      </c>
    </row>
    <row r="32" spans="1:8" ht="18" customHeight="1">
      <c r="A32" s="18" t="s">
        <v>8</v>
      </c>
      <c r="B32" s="20" t="s">
        <v>9</v>
      </c>
      <c r="C32" s="12">
        <v>0</v>
      </c>
      <c r="D32" s="29">
        <v>5</v>
      </c>
      <c r="E32" s="12">
        <v>0</v>
      </c>
      <c r="F32" s="32">
        <v>0</v>
      </c>
      <c r="G32" s="12">
        <v>0</v>
      </c>
    </row>
    <row r="33" spans="1:8" ht="17.25" customHeight="1">
      <c r="A33" s="18" t="s">
        <v>10</v>
      </c>
      <c r="B33" s="20" t="s">
        <v>11</v>
      </c>
      <c r="C33" s="12">
        <v>6.7</v>
      </c>
      <c r="D33" s="12">
        <v>438.5</v>
      </c>
      <c r="E33" s="12">
        <v>6.9</v>
      </c>
      <c r="F33" s="32">
        <f t="shared" si="9"/>
        <v>1.5735461801596351</v>
      </c>
      <c r="G33" s="12">
        <f t="shared" si="10"/>
        <v>102.98507462686568</v>
      </c>
    </row>
    <row r="34" spans="1:8" ht="19.5" customHeight="1">
      <c r="A34" s="53" t="s">
        <v>12</v>
      </c>
      <c r="B34" s="54" t="s">
        <v>13</v>
      </c>
      <c r="C34" s="49">
        <f t="shared" ref="C34:E34" si="13">C35</f>
        <v>68.099999999999994</v>
      </c>
      <c r="D34" s="49">
        <f t="shared" si="13"/>
        <v>411.6</v>
      </c>
      <c r="E34" s="49">
        <f t="shared" si="13"/>
        <v>82.3</v>
      </c>
      <c r="F34" s="50">
        <f t="shared" si="9"/>
        <v>19.995140913508259</v>
      </c>
      <c r="G34" s="49">
        <f t="shared" si="10"/>
        <v>120.8516886930984</v>
      </c>
    </row>
    <row r="35" spans="1:8" ht="31.5" customHeight="1">
      <c r="A35" s="18" t="s">
        <v>14</v>
      </c>
      <c r="B35" s="20" t="s">
        <v>15</v>
      </c>
      <c r="C35" s="12">
        <v>68.099999999999994</v>
      </c>
      <c r="D35" s="12">
        <v>411.6</v>
      </c>
      <c r="E35" s="12">
        <v>82.3</v>
      </c>
      <c r="F35" s="32">
        <f t="shared" si="9"/>
        <v>19.995140913508259</v>
      </c>
      <c r="G35" s="12">
        <f t="shared" si="10"/>
        <v>120.8516886930984</v>
      </c>
    </row>
    <row r="36" spans="1:8" ht="17.25" customHeight="1">
      <c r="A36" s="53" t="s">
        <v>16</v>
      </c>
      <c r="B36" s="54" t="s">
        <v>17</v>
      </c>
      <c r="C36" s="49">
        <f t="shared" ref="C36" si="14">C37+C38</f>
        <v>250</v>
      </c>
      <c r="D36" s="49">
        <f t="shared" ref="D36:E36" si="15">D37+D38</f>
        <v>7046.2</v>
      </c>
      <c r="E36" s="49">
        <f t="shared" si="15"/>
        <v>111</v>
      </c>
      <c r="F36" s="50">
        <f t="shared" si="9"/>
        <v>1.5753171922454658</v>
      </c>
      <c r="G36" s="49">
        <f t="shared" si="10"/>
        <v>44.4</v>
      </c>
    </row>
    <row r="37" spans="1:8" ht="28.5" customHeight="1">
      <c r="A37" s="18" t="s">
        <v>18</v>
      </c>
      <c r="B37" s="20" t="s">
        <v>19</v>
      </c>
      <c r="C37" s="12">
        <v>250</v>
      </c>
      <c r="D37" s="12">
        <v>7046.2</v>
      </c>
      <c r="E37" s="12">
        <v>111</v>
      </c>
      <c r="F37" s="32">
        <f t="shared" si="9"/>
        <v>1.5753171922454658</v>
      </c>
      <c r="G37" s="12">
        <f t="shared" si="10"/>
        <v>44.4</v>
      </c>
    </row>
    <row r="38" spans="1:8" ht="32.25" hidden="1" customHeight="1">
      <c r="A38" s="22" t="s">
        <v>44</v>
      </c>
      <c r="B38" s="20" t="s">
        <v>43</v>
      </c>
      <c r="C38" s="12">
        <v>0</v>
      </c>
      <c r="D38" s="12">
        <v>0</v>
      </c>
      <c r="E38" s="12">
        <v>0</v>
      </c>
      <c r="F38" s="32">
        <v>0</v>
      </c>
      <c r="G38" s="12">
        <v>0</v>
      </c>
    </row>
    <row r="39" spans="1:8" ht="20.25" customHeight="1">
      <c r="A39" s="53" t="s">
        <v>20</v>
      </c>
      <c r="B39" s="54" t="s">
        <v>21</v>
      </c>
      <c r="C39" s="49">
        <f>C40+C42+C41</f>
        <v>136.5</v>
      </c>
      <c r="D39" s="49">
        <f t="shared" ref="D39:E39" si="16">D40+D42+D41</f>
        <v>317.8</v>
      </c>
      <c r="E39" s="49">
        <f t="shared" si="16"/>
        <v>46.8</v>
      </c>
      <c r="F39" s="50">
        <f t="shared" si="9"/>
        <v>14.726242920075519</v>
      </c>
      <c r="G39" s="49">
        <f t="shared" si="10"/>
        <v>34.285714285714285</v>
      </c>
      <c r="H39" s="3"/>
    </row>
    <row r="40" spans="1:8" ht="20.25" customHeight="1">
      <c r="A40" s="18" t="s">
        <v>22</v>
      </c>
      <c r="B40" s="20" t="s">
        <v>23</v>
      </c>
      <c r="C40" s="12">
        <v>2.5</v>
      </c>
      <c r="D40" s="12">
        <v>12.6</v>
      </c>
      <c r="E40" s="12">
        <v>2.8</v>
      </c>
      <c r="F40" s="32">
        <f t="shared" si="9"/>
        <v>22.222222222222221</v>
      </c>
      <c r="G40" s="12">
        <f t="shared" si="10"/>
        <v>111.99999999999999</v>
      </c>
    </row>
    <row r="41" spans="1:8" s="6" customFormat="1" ht="20.25" customHeight="1">
      <c r="A41" s="18" t="s">
        <v>106</v>
      </c>
      <c r="B41" s="20" t="s">
        <v>105</v>
      </c>
      <c r="C41" s="12">
        <v>0</v>
      </c>
      <c r="D41" s="12">
        <v>33</v>
      </c>
      <c r="E41" s="12">
        <v>0</v>
      </c>
      <c r="F41" s="32">
        <f t="shared" si="9"/>
        <v>0</v>
      </c>
      <c r="G41" s="12">
        <v>0</v>
      </c>
    </row>
    <row r="42" spans="1:8" ht="20.25" customHeight="1">
      <c r="A42" s="18" t="s">
        <v>24</v>
      </c>
      <c r="B42" s="20" t="s">
        <v>25</v>
      </c>
      <c r="C42" s="12">
        <v>134</v>
      </c>
      <c r="D42" s="12">
        <v>272.2</v>
      </c>
      <c r="E42" s="12">
        <v>44</v>
      </c>
      <c r="F42" s="32">
        <f t="shared" si="9"/>
        <v>16.164584864070537</v>
      </c>
      <c r="G42" s="12">
        <f t="shared" si="10"/>
        <v>32.835820895522389</v>
      </c>
      <c r="H42" s="3"/>
    </row>
    <row r="43" spans="1:8" s="6" customFormat="1" ht="20.25" hidden="1" customHeight="1">
      <c r="A43" s="18" t="s">
        <v>90</v>
      </c>
      <c r="B43" s="20" t="s">
        <v>88</v>
      </c>
      <c r="C43" s="12">
        <f>C44</f>
        <v>0</v>
      </c>
      <c r="D43" s="12">
        <f>D44</f>
        <v>0</v>
      </c>
      <c r="E43" s="12">
        <f>E44</f>
        <v>0</v>
      </c>
      <c r="F43" s="32" t="e">
        <f t="shared" si="9"/>
        <v>#DIV/0!</v>
      </c>
      <c r="G43" s="12" t="e">
        <f t="shared" si="10"/>
        <v>#DIV/0!</v>
      </c>
      <c r="H43" s="3"/>
    </row>
    <row r="44" spans="1:8" s="6" customFormat="1" ht="41.25" hidden="1" customHeight="1">
      <c r="A44" s="18" t="s">
        <v>91</v>
      </c>
      <c r="B44" s="20" t="s">
        <v>89</v>
      </c>
      <c r="C44" s="12">
        <v>0</v>
      </c>
      <c r="D44" s="12"/>
      <c r="E44" s="12"/>
      <c r="F44" s="32" t="e">
        <f t="shared" si="9"/>
        <v>#DIV/0!</v>
      </c>
      <c r="G44" s="12" t="e">
        <f t="shared" si="10"/>
        <v>#DIV/0!</v>
      </c>
      <c r="H44" s="3"/>
    </row>
    <row r="45" spans="1:8" ht="21" customHeight="1">
      <c r="A45" s="53" t="s">
        <v>49</v>
      </c>
      <c r="B45" s="54" t="s">
        <v>26</v>
      </c>
      <c r="C45" s="49">
        <f>C46</f>
        <v>866.9</v>
      </c>
      <c r="D45" s="49">
        <f t="shared" ref="D45" si="17">D46</f>
        <v>4892.6000000000004</v>
      </c>
      <c r="E45" s="49">
        <f>E46</f>
        <v>772</v>
      </c>
      <c r="F45" s="50">
        <f t="shared" si="9"/>
        <v>15.778931447492131</v>
      </c>
      <c r="G45" s="49">
        <f t="shared" si="10"/>
        <v>89.052947283423705</v>
      </c>
    </row>
    <row r="46" spans="1:8" ht="18.75" customHeight="1">
      <c r="A46" s="18" t="s">
        <v>27</v>
      </c>
      <c r="B46" s="20" t="s">
        <v>28</v>
      </c>
      <c r="C46" s="12">
        <v>866.9</v>
      </c>
      <c r="D46" s="12">
        <v>4892.6000000000004</v>
      </c>
      <c r="E46" s="12">
        <v>772</v>
      </c>
      <c r="F46" s="32">
        <f t="shared" si="9"/>
        <v>15.778931447492131</v>
      </c>
      <c r="G46" s="12">
        <f t="shared" si="10"/>
        <v>89.052947283423705</v>
      </c>
    </row>
    <row r="47" spans="1:8" ht="31.5" customHeight="1">
      <c r="A47" s="23" t="s">
        <v>29</v>
      </c>
      <c r="B47" s="24"/>
      <c r="C47" s="12">
        <f>C5-C28</f>
        <v>252.19999999999982</v>
      </c>
      <c r="D47" s="12">
        <f>D5-D28</f>
        <v>-397.59999999999854</v>
      </c>
      <c r="E47" s="12">
        <f>E5-E28</f>
        <v>1644.8000000000002</v>
      </c>
      <c r="F47" s="32"/>
      <c r="G47" s="12"/>
    </row>
    <row r="48" spans="1:8" ht="20.25" customHeight="1">
      <c r="A48" s="55" t="s">
        <v>30</v>
      </c>
      <c r="B48" s="52"/>
      <c r="C48" s="45">
        <f t="shared" ref="C48" si="18">C50</f>
        <v>-252.20000000000027</v>
      </c>
      <c r="D48" s="45">
        <f t="shared" ref="D48:E48" si="19">D50</f>
        <v>397.59999999999854</v>
      </c>
      <c r="E48" s="45">
        <f t="shared" si="19"/>
        <v>-1644.8000000000002</v>
      </c>
      <c r="F48" s="46"/>
      <c r="G48" s="45"/>
    </row>
    <row r="49" spans="1:7" ht="20.25" customHeight="1">
      <c r="A49" s="26" t="s">
        <v>2</v>
      </c>
      <c r="B49" s="20"/>
      <c r="C49" s="12"/>
      <c r="D49" s="12"/>
      <c r="E49" s="12"/>
      <c r="F49" s="32"/>
      <c r="G49" s="12"/>
    </row>
    <row r="50" spans="1:7" ht="33" customHeight="1">
      <c r="A50" s="26" t="s">
        <v>31</v>
      </c>
      <c r="B50" s="20" t="s">
        <v>32</v>
      </c>
      <c r="C50" s="12">
        <f t="shared" ref="C50" si="20">C51+C52</f>
        <v>-252.20000000000027</v>
      </c>
      <c r="D50" s="12">
        <f t="shared" ref="D50:E50" si="21">D51+D52</f>
        <v>397.59999999999854</v>
      </c>
      <c r="E50" s="12">
        <f t="shared" si="21"/>
        <v>-1644.8000000000002</v>
      </c>
      <c r="F50" s="32"/>
      <c r="G50" s="12"/>
    </row>
    <row r="51" spans="1:7" ht="30.75" customHeight="1">
      <c r="A51" s="26" t="s">
        <v>33</v>
      </c>
      <c r="B51" s="20" t="s">
        <v>34</v>
      </c>
      <c r="C51" s="12">
        <v>-2573.8000000000002</v>
      </c>
      <c r="D51" s="12">
        <v>-17653</v>
      </c>
      <c r="E51" s="12">
        <v>-3734.3</v>
      </c>
      <c r="F51" s="32"/>
      <c r="G51" s="12"/>
    </row>
    <row r="52" spans="1:7" ht="33.75" customHeight="1">
      <c r="A52" s="26" t="s">
        <v>35</v>
      </c>
      <c r="B52" s="20" t="s">
        <v>36</v>
      </c>
      <c r="C52" s="12">
        <v>2321.6</v>
      </c>
      <c r="D52" s="12">
        <v>18050.599999999999</v>
      </c>
      <c r="E52" s="12">
        <v>2089.5</v>
      </c>
      <c r="F52" s="32"/>
      <c r="G52" s="12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 ht="0.75" customHeight="1">
      <c r="A55" s="5"/>
      <c r="B55" s="5"/>
      <c r="C55" s="5"/>
      <c r="D55" s="5"/>
      <c r="E55" s="5"/>
      <c r="F55" s="5"/>
      <c r="G55" s="5"/>
    </row>
    <row r="56" spans="1:7" ht="26.25" customHeight="1">
      <c r="A56" s="56" t="s">
        <v>41</v>
      </c>
      <c r="B56" s="56"/>
      <c r="C56" s="56"/>
      <c r="D56" s="56"/>
      <c r="E56" s="56"/>
      <c r="F56" s="56"/>
      <c r="G56" s="56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</sheetData>
  <mergeCells count="2">
    <mergeCell ref="A56:G5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B28" sqref="B28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57" t="s">
        <v>100</v>
      </c>
      <c r="B2" s="56"/>
      <c r="C2" s="56"/>
      <c r="D2" s="56"/>
      <c r="E2" s="56"/>
      <c r="F2" s="56"/>
      <c r="G2" s="56"/>
    </row>
    <row r="3" spans="1:7" ht="15">
      <c r="A3" s="27"/>
      <c r="B3" s="27"/>
      <c r="C3" s="27"/>
      <c r="D3" s="27"/>
      <c r="E3" s="27"/>
      <c r="F3" s="27"/>
      <c r="G3" s="28"/>
    </row>
    <row r="4" spans="1:7" ht="86.25" customHeight="1">
      <c r="A4" s="34" t="s">
        <v>37</v>
      </c>
      <c r="B4" s="34" t="s">
        <v>87</v>
      </c>
      <c r="C4" s="34" t="s">
        <v>94</v>
      </c>
      <c r="D4" s="34" t="s">
        <v>96</v>
      </c>
      <c r="E4" s="34" t="s">
        <v>97</v>
      </c>
      <c r="F4" s="34" t="s">
        <v>98</v>
      </c>
      <c r="G4" s="34" t="s">
        <v>99</v>
      </c>
    </row>
    <row r="5" spans="1:7" ht="61.5" customHeight="1">
      <c r="A5" s="35" t="s">
        <v>38</v>
      </c>
      <c r="B5" s="36">
        <v>4.5</v>
      </c>
      <c r="C5" s="37">
        <v>604.9</v>
      </c>
      <c r="D5" s="37">
        <v>3577.2</v>
      </c>
      <c r="E5" s="37">
        <v>712.9</v>
      </c>
      <c r="F5" s="37">
        <f>E5/D5*100</f>
        <v>19.928994744492901</v>
      </c>
      <c r="G5" s="37">
        <f>E5/C5*100</f>
        <v>117.85419077533477</v>
      </c>
    </row>
    <row r="6" spans="1:7" ht="48.75" customHeight="1">
      <c r="A6" s="35" t="s">
        <v>39</v>
      </c>
      <c r="B6" s="36">
        <v>4.7</v>
      </c>
      <c r="C6" s="37">
        <v>559.6</v>
      </c>
      <c r="D6" s="37">
        <v>3419.3</v>
      </c>
      <c r="E6" s="37">
        <v>571.4</v>
      </c>
      <c r="F6" s="37">
        <f>E6/D6*100</f>
        <v>16.711022723949345</v>
      </c>
      <c r="G6" s="37">
        <f>E6/C6*100</f>
        <v>102.10864903502501</v>
      </c>
    </row>
    <row r="7" spans="1:7" ht="15">
      <c r="A7" s="27"/>
      <c r="B7" s="27"/>
      <c r="C7" s="27"/>
      <c r="D7" s="27"/>
      <c r="E7" s="27"/>
      <c r="F7" s="27"/>
      <c r="G7" s="27"/>
    </row>
    <row r="8" spans="1:7" ht="15">
      <c r="A8" s="27"/>
      <c r="B8" s="27"/>
      <c r="C8" s="27"/>
      <c r="D8" s="27"/>
      <c r="E8" s="27"/>
      <c r="F8" s="27"/>
      <c r="G8" s="27"/>
    </row>
    <row r="9" spans="1:7" ht="15">
      <c r="A9" s="27"/>
      <c r="B9" s="27"/>
      <c r="C9" s="27"/>
      <c r="D9" s="27"/>
      <c r="E9" s="27"/>
      <c r="F9" s="27"/>
      <c r="G9" s="27"/>
    </row>
    <row r="10" spans="1:7" ht="14.25">
      <c r="A10" s="56" t="s">
        <v>42</v>
      </c>
      <c r="B10" s="56"/>
      <c r="C10" s="56"/>
      <c r="D10" s="56"/>
      <c r="E10" s="56"/>
      <c r="F10" s="56"/>
      <c r="G10" s="56"/>
    </row>
    <row r="11" spans="1:7" ht="15">
      <c r="A11" s="27"/>
      <c r="B11" s="27"/>
      <c r="C11" s="27"/>
      <c r="D11" s="27"/>
      <c r="E11" s="27"/>
      <c r="F11" s="27"/>
      <c r="G11" s="27"/>
    </row>
    <row r="12" spans="1:7" ht="15">
      <c r="A12" s="27"/>
      <c r="B12" s="27"/>
      <c r="C12" s="27"/>
      <c r="D12" s="27"/>
      <c r="E12" s="27"/>
      <c r="F12" s="27"/>
      <c r="G12" s="27"/>
    </row>
    <row r="13" spans="1:7" ht="15">
      <c r="A13" s="27"/>
      <c r="B13" s="27"/>
      <c r="C13" s="27"/>
      <c r="D13" s="27"/>
      <c r="E13" s="27"/>
      <c r="F13" s="27"/>
      <c r="G13" s="27"/>
    </row>
    <row r="14" spans="1:7" ht="15">
      <c r="A14" s="27"/>
      <c r="B14" s="27"/>
      <c r="C14" s="27"/>
      <c r="D14" s="27"/>
      <c r="E14" s="27"/>
      <c r="F14" s="27"/>
      <c r="G14" s="27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B7" sqref="B7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6">
      <c r="A1" s="5"/>
      <c r="B1" s="5"/>
      <c r="C1" s="5"/>
      <c r="D1" s="5"/>
      <c r="E1" s="5"/>
      <c r="F1" s="5"/>
    </row>
    <row r="2" spans="1:6" ht="96" customHeight="1">
      <c r="A2" s="57" t="s">
        <v>95</v>
      </c>
      <c r="B2" s="56"/>
      <c r="C2" s="56"/>
      <c r="D2" s="56"/>
      <c r="E2" s="56"/>
      <c r="F2" s="56"/>
    </row>
    <row r="3" spans="1:6">
      <c r="A3" s="8"/>
      <c r="B3" s="8"/>
      <c r="C3" s="8"/>
      <c r="D3" s="8"/>
      <c r="E3" s="8"/>
      <c r="F3" s="9"/>
    </row>
    <row r="4" spans="1:6" ht="76.5" customHeight="1">
      <c r="A4" s="38" t="s">
        <v>45</v>
      </c>
      <c r="B4" s="38" t="s">
        <v>94</v>
      </c>
      <c r="C4" s="38" t="s">
        <v>96</v>
      </c>
      <c r="D4" s="38" t="s">
        <v>97</v>
      </c>
      <c r="E4" s="38" t="s">
        <v>98</v>
      </c>
      <c r="F4" s="38" t="s">
        <v>99</v>
      </c>
    </row>
    <row r="5" spans="1:6" s="4" customFormat="1" ht="72.75" customHeight="1">
      <c r="A5" s="39" t="s">
        <v>50</v>
      </c>
      <c r="B5" s="40">
        <v>0</v>
      </c>
      <c r="C5" s="40">
        <v>2</v>
      </c>
      <c r="D5" s="40">
        <v>0</v>
      </c>
      <c r="E5" s="40">
        <f t="shared" ref="E5:E8" si="0">D5/C5*100</f>
        <v>0</v>
      </c>
      <c r="F5" s="12">
        <v>0</v>
      </c>
    </row>
    <row r="6" spans="1:6" ht="58.5" customHeight="1">
      <c r="A6" s="41" t="s">
        <v>48</v>
      </c>
      <c r="B6" s="40">
        <v>133.9</v>
      </c>
      <c r="C6" s="40">
        <v>272.2</v>
      </c>
      <c r="D6" s="40">
        <v>44</v>
      </c>
      <c r="E6" s="40">
        <f t="shared" si="0"/>
        <v>16.164584864070537</v>
      </c>
      <c r="F6" s="12">
        <f t="shared" ref="F6:F10" si="1">D6/B6*100</f>
        <v>32.860343539955188</v>
      </c>
    </row>
    <row r="7" spans="1:6" ht="81.75" customHeight="1">
      <c r="A7" s="41" t="s">
        <v>110</v>
      </c>
      <c r="B7" s="40">
        <v>250</v>
      </c>
      <c r="C7" s="40">
        <v>7046.2</v>
      </c>
      <c r="D7" s="40">
        <v>111</v>
      </c>
      <c r="E7" s="40">
        <f t="shared" si="0"/>
        <v>1.5753171922454658</v>
      </c>
      <c r="F7" s="12">
        <f t="shared" si="1"/>
        <v>44.4</v>
      </c>
    </row>
    <row r="8" spans="1:6" s="6" customFormat="1" ht="74.25" customHeight="1">
      <c r="A8" s="41" t="s">
        <v>107</v>
      </c>
      <c r="B8" s="40">
        <v>0</v>
      </c>
      <c r="C8" s="40">
        <v>33</v>
      </c>
      <c r="D8" s="40">
        <v>0</v>
      </c>
      <c r="E8" s="40">
        <f t="shared" si="0"/>
        <v>0</v>
      </c>
      <c r="F8" s="12">
        <v>0</v>
      </c>
    </row>
    <row r="9" spans="1:6" s="6" customFormat="1" ht="54" customHeight="1">
      <c r="A9" s="41" t="s">
        <v>92</v>
      </c>
      <c r="B9" s="40">
        <v>866.8</v>
      </c>
      <c r="C9" s="40">
        <v>4892.6000000000004</v>
      </c>
      <c r="D9" s="40">
        <v>772</v>
      </c>
      <c r="E9" s="40">
        <f t="shared" ref="E9:E10" si="2">D9/C9*100</f>
        <v>15.778931447492131</v>
      </c>
      <c r="F9" s="12">
        <f t="shared" si="1"/>
        <v>89.063221042916467</v>
      </c>
    </row>
    <row r="10" spans="1:6" ht="19.5" customHeight="1">
      <c r="A10" s="25" t="s">
        <v>46</v>
      </c>
      <c r="B10" s="42">
        <f>SUM(B5:B9)</f>
        <v>1250.6999999999998</v>
      </c>
      <c r="C10" s="42">
        <f>SUM(C5:C9)</f>
        <v>12246</v>
      </c>
      <c r="D10" s="42">
        <f>SUM(D5:D9)</f>
        <v>927</v>
      </c>
      <c r="E10" s="42">
        <f t="shared" si="2"/>
        <v>7.5698187163155319</v>
      </c>
      <c r="F10" s="10">
        <f t="shared" si="1"/>
        <v>74.118493643559617</v>
      </c>
    </row>
    <row r="11" spans="1:6">
      <c r="A11" s="8"/>
      <c r="B11" s="8"/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 ht="14.25">
      <c r="A14" s="56" t="s">
        <v>47</v>
      </c>
      <c r="B14" s="56"/>
      <c r="C14" s="56"/>
      <c r="D14" s="56"/>
      <c r="E14" s="56"/>
      <c r="F14" s="56"/>
    </row>
    <row r="15" spans="1:6">
      <c r="A15" s="8"/>
      <c r="B15" s="8"/>
      <c r="C15" s="8"/>
      <c r="D15" s="8"/>
      <c r="E15" s="8"/>
      <c r="F15" s="8"/>
    </row>
    <row r="16" spans="1:6">
      <c r="A16" s="8"/>
      <c r="B16" s="8"/>
      <c r="C16" s="8"/>
      <c r="D16" s="8"/>
      <c r="E16" s="8"/>
      <c r="F16" s="8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2025-04-28T11:02:29Z</cp:lastPrinted>
  <dcterms:created xsi:type="dcterms:W3CDTF">2017-04-17T10:25:39Z</dcterms:created>
  <dcterms:modified xsi:type="dcterms:W3CDTF">2025-04-28T11:02:31Z</dcterms:modified>
</cp:coreProperties>
</file>