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5240" windowHeight="1278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F5" i="3"/>
  <c r="F9"/>
  <c r="E6"/>
  <c r="E7"/>
  <c r="E9"/>
  <c r="G8" i="1"/>
  <c r="G9"/>
  <c r="G10"/>
  <c r="G11"/>
  <c r="G12"/>
  <c r="G13"/>
  <c r="G14"/>
  <c r="G15"/>
  <c r="G16"/>
  <c r="G18"/>
  <c r="G19"/>
  <c r="G20"/>
  <c r="G21"/>
  <c r="G22"/>
  <c r="G23"/>
  <c r="G24"/>
  <c r="G25"/>
  <c r="G26"/>
  <c r="G27"/>
  <c r="G28"/>
  <c r="G32"/>
  <c r="G33"/>
  <c r="G34"/>
  <c r="G35"/>
  <c r="G36"/>
  <c r="G37"/>
  <c r="G38"/>
  <c r="G41"/>
  <c r="G42"/>
  <c r="G46"/>
  <c r="G47"/>
  <c r="F8"/>
  <c r="F9"/>
  <c r="F10"/>
  <c r="F11"/>
  <c r="F12"/>
  <c r="F13"/>
  <c r="F14"/>
  <c r="F15"/>
  <c r="F17"/>
  <c r="F18"/>
  <c r="F19"/>
  <c r="F20"/>
  <c r="F21"/>
  <c r="F22"/>
  <c r="F23"/>
  <c r="F24"/>
  <c r="F25"/>
  <c r="F26"/>
  <c r="F27"/>
  <c r="F28"/>
  <c r="F32"/>
  <c r="F33"/>
  <c r="F34"/>
  <c r="F35"/>
  <c r="F36"/>
  <c r="F37"/>
  <c r="F38"/>
  <c r="F39"/>
  <c r="F41"/>
  <c r="F42"/>
  <c r="F43"/>
  <c r="F44"/>
  <c r="F45"/>
  <c r="F46"/>
  <c r="F47"/>
  <c r="B10" i="3"/>
  <c r="E13" i="1"/>
  <c r="E5" i="3"/>
  <c r="C13" i="1"/>
  <c r="D8" l="1"/>
  <c r="E8"/>
  <c r="C8"/>
  <c r="D25" l="1"/>
  <c r="E25"/>
  <c r="C25"/>
  <c r="D23"/>
  <c r="E23"/>
  <c r="C23"/>
  <c r="D19"/>
  <c r="E19"/>
  <c r="C19"/>
  <c r="D13"/>
  <c r="D11"/>
  <c r="E11"/>
  <c r="C11"/>
  <c r="F7" i="3"/>
  <c r="D40" i="1"/>
  <c r="E40"/>
  <c r="C40"/>
  <c r="D46"/>
  <c r="E46"/>
  <c r="C51"/>
  <c r="C49" s="1"/>
  <c r="C46"/>
  <c r="C44"/>
  <c r="C37"/>
  <c r="C35"/>
  <c r="C31"/>
  <c r="D44"/>
  <c r="D10" i="3"/>
  <c r="C10"/>
  <c r="E44" i="1"/>
  <c r="D37"/>
  <c r="E37"/>
  <c r="D35"/>
  <c r="E35"/>
  <c r="D31"/>
  <c r="E31"/>
  <c r="E10" i="3" l="1"/>
  <c r="F10"/>
  <c r="F40" i="1"/>
  <c r="F31"/>
  <c r="G31"/>
  <c r="D7"/>
  <c r="E7"/>
  <c r="C7"/>
  <c r="D18"/>
  <c r="E18"/>
  <c r="C18"/>
  <c r="C29"/>
  <c r="E29"/>
  <c r="D29"/>
  <c r="D48" s="1"/>
  <c r="F29" l="1"/>
  <c r="G29"/>
  <c r="F7"/>
  <c r="D5"/>
  <c r="G7"/>
  <c r="C5"/>
  <c r="C48" s="1"/>
  <c r="E5"/>
  <c r="G5" l="1"/>
  <c r="F5"/>
  <c r="D51" l="1"/>
  <c r="D49" s="1"/>
  <c r="E51"/>
  <c r="E49" s="1"/>
  <c r="E48" l="1"/>
  <c r="G6" i="2" l="1"/>
  <c r="F6"/>
  <c r="G5"/>
  <c r="F5"/>
</calcChain>
</file>

<file path=xl/sharedStrings.xml><?xml version="1.0" encoding="utf-8"?>
<sst xmlns="http://schemas.openxmlformats.org/spreadsheetml/2006/main" count="122" uniqueCount="113">
  <si>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</si>
  <si>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</si>
  <si>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</si>
  <si>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</si>
  <si>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</si>
  <si>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</si>
  <si>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</si>
  <si>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</si>
  <si>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</si>
  <si>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</si>
  <si>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</si>
  <si>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</si>
  <si>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</si>
  <si>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</si>
  <si>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</si>
  <si>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</si>
  <si>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</si>
  <si>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</si>
  <si>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</si>
  <si>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</si>
  <si>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</si>
  <si>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</si>
  <si>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</si>
  <si>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</si>
  <si>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</si>
  <si>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</si>
  <si>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</si>
  <si>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</si>
  <si>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</si>
  <si>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</si>
  <si>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</si>
  <si>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</si>
  <si>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</si>
  <si>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</si>
  <si>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</si>
  <si>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</si>
  <si>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</si>
  <si>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</si>
  <si>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</si>
  <si>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</si>
  <si>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</si>
  <si>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</si>
  <si>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</si>
  <si>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</si>
  <si>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</si>
  <si>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</si>
  <si>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</si>
  <si>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</si>
  <si>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</si>
  <si>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</si>
  <si>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</si>
  <si>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</si>
  <si>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</si>
  <si>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</si>
  <si>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</si>
  <si>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</si>
  <si>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</si>
  <si>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</si>
  <si>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</si>
  <si>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</si>
  <si>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</si>
  <si>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</si>
  <si>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</si>
  <si>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</si>
  <si>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</si>
  <si>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</si>
  <si>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</si>
  <si>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</si>
  <si>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</si>
  <si>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</si>
  <si>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</si>
  <si>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</si>
  <si>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</si>
  <si>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</si>
  <si>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</si>
  <si>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</si>
  <si>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</si>
  <si>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</si>
  <si>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</si>
  <si>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</si>
  <si>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</si>
  <si>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</si>
  <si>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</si>
  <si>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</si>
  <si>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Среднесписочная численность работников (человек)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</si>
  <si>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</si>
  <si>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</si>
  <si>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</si>
  <si>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</si>
  <si>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</si>
  <si>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% исполнения плана 2025 года</t>
  </si>
  <si>
    <t>% исполнения 2025 года к 2024 году</t>
  </si>
  <si>
    <t>% исполнения плана                       2025 года</t>
  </si>
  <si>
    <t>00 0502 0000000000 000</t>
  </si>
  <si>
    <t>Коммунальное хозяйство</t>
  </si>
  <si>
    <t>Муниципальная программа "Обеспечение населения Максимовского муниципального образования Базарно-Карабулакского муниципального района Саратовской области питьевой водой"</t>
  </si>
  <si>
    <t>Муниципальная программа "Ремонт и содержание автомобильных дорог общего пользования местного значения в границах Максимовского сельского поселения Базарно-Карабулакского муниципального района"</t>
  </si>
  <si>
    <t xml:space="preserve"> Инициативные платежи</t>
  </si>
  <si>
    <t>11715000000000150</t>
  </si>
  <si>
    <t>Врио начальника финансового управления                                                        Г.В. Куликова</t>
  </si>
  <si>
    <t>Врио начальника финансового управления                                                               Г.В. Куликова</t>
  </si>
  <si>
    <t xml:space="preserve">Сведения об исполнении бюджета Максимовского сельского поселения                                                                                                   Базарно-Карабулакского муниципального района Саратовской области 
на 1 января 2026 года
</t>
  </si>
  <si>
    <t>Исполнено на 1 января 2025 г.</t>
  </si>
  <si>
    <t>Утвержденные бюджетные назначения на                        1 января 2026 г.</t>
  </si>
  <si>
    <t>Исполнено на 1 января 2026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</si>
  <si>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января 2026 года
</t>
  </si>
  <si>
    <t>Утвержденные бюджетные назначения на           1 января 2026 г. (тыс.руб)</t>
  </si>
  <si>
    <t>Исполнено на 1 января 2026 г. (тыс.руб)</t>
  </si>
  <si>
    <t>Исполнено на 1 января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</si>
  <si>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сельского поселения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по расходам в разрезе муниципальных программ
на 1 января 2026 года     
</t>
  </si>
  <si>
    <t>Исполнено на    1 января 2026 г. (тыс.руб)</t>
  </si>
  <si>
    <t>св. 5,8 раза</t>
  </si>
  <si>
    <t>св. 5,7 раза</t>
  </si>
</sst>
</file>

<file path=xl/styles.xml><?xml version="1.0" encoding="utf-8"?>
<styleSheet xmlns="http://schemas.openxmlformats.org/spreadsheetml/2006/main">
  <numFmts count="5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2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16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164" fontId="15" fillId="0" borderId="1" xfId="0" applyNumberFormat="1" applyFont="1" applyFill="1" applyBorder="1" applyAlignment="1">
      <alignment horizontal="right" vertical="center" wrapText="1"/>
    </xf>
    <xf numFmtId="41" fontId="16" fillId="0" borderId="1" xfId="0" applyNumberFormat="1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49" fontId="18" fillId="2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164" fontId="18" fillId="0" borderId="1" xfId="0" applyNumberFormat="1" applyFont="1" applyFill="1" applyBorder="1" applyAlignment="1">
      <alignment horizontal="right" vertical="center" wrapText="1"/>
    </xf>
    <xf numFmtId="0" fontId="15" fillId="0" borderId="34" xfId="0" applyFont="1" applyBorder="1" applyAlignment="1">
      <alignment horizontal="center" vertical="top" wrapText="1"/>
    </xf>
    <xf numFmtId="164" fontId="16" fillId="0" borderId="34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0" fontId="15" fillId="5" borderId="1" xfId="0" applyFont="1" applyFill="1" applyBorder="1" applyAlignment="1">
      <alignment horizontal="left" vertical="top" wrapText="1"/>
    </xf>
    <xf numFmtId="41" fontId="15" fillId="5" borderId="1" xfId="0" applyNumberFormat="1" applyFont="1" applyFill="1" applyBorder="1" applyAlignment="1">
      <alignment horizontal="center" vertical="top" wrapText="1"/>
    </xf>
    <xf numFmtId="164" fontId="15" fillId="5" borderId="1" xfId="0" applyNumberFormat="1" applyFont="1" applyFill="1" applyBorder="1" applyAlignment="1">
      <alignment horizontal="right" vertical="center" wrapText="1"/>
    </xf>
    <xf numFmtId="164" fontId="15" fillId="5" borderId="34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horizontal="left" vertical="top" wrapText="1"/>
    </xf>
    <xf numFmtId="1" fontId="18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34" xfId="0" applyNumberFormat="1" applyFont="1" applyFill="1" applyBorder="1" applyAlignment="1">
      <alignment horizontal="right" vertical="center" wrapText="1"/>
    </xf>
    <xf numFmtId="49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right" vertical="top" wrapText="1"/>
    </xf>
    <xf numFmtId="0" fontId="16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right" vertical="top" wrapText="1"/>
    </xf>
    <xf numFmtId="0" fontId="15" fillId="5" borderId="1" xfId="0" applyFont="1" applyFill="1" applyBorder="1" applyAlignment="1">
      <alignment vertical="top" wrapText="1"/>
    </xf>
    <xf numFmtId="0" fontId="21" fillId="5" borderId="1" xfId="0" applyFont="1" applyFill="1" applyBorder="1" applyAlignment="1">
      <alignment horizontal="left" vertical="top" wrapText="1"/>
    </xf>
    <xf numFmtId="49" fontId="21" fillId="5" borderId="1" xfId="0" applyNumberFormat="1" applyFont="1" applyFill="1" applyBorder="1" applyAlignment="1">
      <alignment horizontal="right" vertical="center" wrapText="1"/>
    </xf>
    <xf numFmtId="1" fontId="21" fillId="5" borderId="1" xfId="0" applyNumberFormat="1" applyFont="1" applyFill="1" applyBorder="1" applyAlignment="1">
      <alignment horizontal="right" vertical="center" wrapText="1"/>
    </xf>
    <xf numFmtId="0" fontId="19" fillId="5" borderId="1" xfId="4" applyNumberFormat="1" applyFont="1" applyFill="1" applyBorder="1" applyAlignment="1" applyProtection="1">
      <alignment horizontal="left" vertical="top" wrapText="1"/>
      <protection hidden="1"/>
    </xf>
    <xf numFmtId="1" fontId="19" fillId="5" borderId="1" xfId="4" applyNumberFormat="1" applyFont="1" applyFill="1" applyBorder="1" applyAlignment="1" applyProtection="1">
      <alignment horizontal="right" vertical="center"/>
      <protection hidden="1"/>
    </xf>
    <xf numFmtId="164" fontId="2" fillId="0" borderId="0" xfId="0" applyNumberFormat="1" applyFont="1"/>
    <xf numFmtId="164" fontId="1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opLeftCell="A26" workbookViewId="0">
      <selection activeCell="D47" sqref="D47:E47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2.5703125" style="1" customWidth="1"/>
    <col min="7" max="7" width="11.28515625" style="1" customWidth="1"/>
    <col min="8" max="16384" width="9.140625" style="1"/>
  </cols>
  <sheetData>
    <row r="1" spans="1:8">
      <c r="A1" s="5"/>
      <c r="B1" s="5"/>
      <c r="C1" s="5"/>
      <c r="D1" s="5"/>
      <c r="E1" s="5"/>
      <c r="F1" s="5"/>
      <c r="G1" s="5"/>
    </row>
    <row r="2" spans="1:8" ht="66.75" customHeight="1">
      <c r="A2" s="58" t="s">
        <v>101</v>
      </c>
      <c r="B2" s="58"/>
      <c r="C2" s="58"/>
      <c r="D2" s="58"/>
      <c r="E2" s="58"/>
      <c r="F2" s="58"/>
      <c r="G2" s="58"/>
    </row>
    <row r="3" spans="1:8">
      <c r="A3" s="8"/>
      <c r="B3" s="8"/>
      <c r="C3" s="8"/>
      <c r="D3" s="8"/>
      <c r="E3" s="8"/>
      <c r="F3" s="8"/>
      <c r="G3" s="9" t="s">
        <v>40</v>
      </c>
    </row>
    <row r="4" spans="1:8" ht="71.25" customHeight="1">
      <c r="A4" s="7" t="s">
        <v>0</v>
      </c>
      <c r="B4" s="7" t="s">
        <v>1</v>
      </c>
      <c r="C4" s="7" t="s">
        <v>102</v>
      </c>
      <c r="D4" s="7" t="s">
        <v>103</v>
      </c>
      <c r="E4" s="7" t="s">
        <v>104</v>
      </c>
      <c r="F4" s="27" t="s">
        <v>92</v>
      </c>
      <c r="G4" s="7" t="s">
        <v>91</v>
      </c>
    </row>
    <row r="5" spans="1:8" ht="20.25" customHeight="1">
      <c r="A5" s="35" t="s">
        <v>48</v>
      </c>
      <c r="B5" s="36"/>
      <c r="C5" s="37">
        <f>C7+C18</f>
        <v>15739.7</v>
      </c>
      <c r="D5" s="37">
        <f>D7+D18</f>
        <v>19405</v>
      </c>
      <c r="E5" s="37">
        <f>E7+E18</f>
        <v>18926.400000000001</v>
      </c>
      <c r="F5" s="38">
        <f>E5/D5*100</f>
        <v>97.533625354290137</v>
      </c>
      <c r="G5" s="37">
        <f>E5/C5*100</f>
        <v>120.24625628188595</v>
      </c>
      <c r="H5" s="2"/>
    </row>
    <row r="6" spans="1:8" ht="17.25" customHeight="1">
      <c r="A6" s="15" t="s">
        <v>2</v>
      </c>
      <c r="B6" s="11"/>
      <c r="C6" s="12"/>
      <c r="D6" s="12"/>
      <c r="E6" s="12"/>
      <c r="F6" s="56"/>
      <c r="G6" s="55"/>
      <c r="H6" s="2"/>
    </row>
    <row r="7" spans="1:8" ht="20.25" customHeight="1">
      <c r="A7" s="48" t="s">
        <v>49</v>
      </c>
      <c r="B7" s="50">
        <v>1E+16</v>
      </c>
      <c r="C7" s="37">
        <f>C8+C10+C11+C13+C16+C17</f>
        <v>7322.2000000000007</v>
      </c>
      <c r="D7" s="37">
        <f t="shared" ref="D7:E7" si="0">D8+D10+D11+D13+D16+D17</f>
        <v>9401.1</v>
      </c>
      <c r="E7" s="37">
        <f t="shared" si="0"/>
        <v>9183.9</v>
      </c>
      <c r="F7" s="42">
        <f t="shared" ref="F7:F47" si="1">E7/D7*100</f>
        <v>97.689632064332883</v>
      </c>
      <c r="G7" s="41">
        <f t="shared" ref="G7:G47" si="2">E7/C7*100</f>
        <v>125.42541859004123</v>
      </c>
      <c r="H7" s="2"/>
    </row>
    <row r="8" spans="1:8" ht="19.5" customHeight="1">
      <c r="A8" s="39" t="s">
        <v>50</v>
      </c>
      <c r="B8" s="40">
        <v>1.01E+16</v>
      </c>
      <c r="C8" s="41">
        <f>C9</f>
        <v>1560.2</v>
      </c>
      <c r="D8" s="41">
        <f t="shared" ref="D8:E8" si="3">D9</f>
        <v>2353</v>
      </c>
      <c r="E8" s="41">
        <f t="shared" si="3"/>
        <v>1639.6</v>
      </c>
      <c r="F8" s="42">
        <f t="shared" si="1"/>
        <v>69.681257968550781</v>
      </c>
      <c r="G8" s="41">
        <f t="shared" si="2"/>
        <v>105.08909114216125</v>
      </c>
      <c r="H8" s="2"/>
    </row>
    <row r="9" spans="1:8" ht="19.5" customHeight="1">
      <c r="A9" s="29" t="s">
        <v>51</v>
      </c>
      <c r="B9" s="13" t="s">
        <v>52</v>
      </c>
      <c r="C9" s="12">
        <v>1560.2</v>
      </c>
      <c r="D9" s="12">
        <v>2353</v>
      </c>
      <c r="E9" s="12">
        <v>1639.6</v>
      </c>
      <c r="F9" s="63">
        <f t="shared" si="1"/>
        <v>69.681257968550781</v>
      </c>
      <c r="G9" s="62">
        <f t="shared" si="2"/>
        <v>105.08909114216125</v>
      </c>
      <c r="H9" s="2"/>
    </row>
    <row r="10" spans="1:8" ht="18" customHeight="1">
      <c r="A10" s="39" t="s">
        <v>53</v>
      </c>
      <c r="B10" s="40">
        <v>1.03E+16</v>
      </c>
      <c r="C10" s="41">
        <v>1942.4</v>
      </c>
      <c r="D10" s="41">
        <v>1881.5</v>
      </c>
      <c r="E10" s="41">
        <v>1965.8</v>
      </c>
      <c r="F10" s="42">
        <f t="shared" si="1"/>
        <v>104.48046771193195</v>
      </c>
      <c r="G10" s="41">
        <f t="shared" si="2"/>
        <v>101.20469522240528</v>
      </c>
      <c r="H10" s="2"/>
    </row>
    <row r="11" spans="1:8" ht="18.75" customHeight="1">
      <c r="A11" s="39" t="s">
        <v>54</v>
      </c>
      <c r="B11" s="40">
        <v>1.05E+16</v>
      </c>
      <c r="C11" s="41">
        <f>C12</f>
        <v>1569.7</v>
      </c>
      <c r="D11" s="41">
        <f t="shared" ref="D11:E11" si="4">D12</f>
        <v>2671.3</v>
      </c>
      <c r="E11" s="41">
        <f t="shared" si="4"/>
        <v>2535.6</v>
      </c>
      <c r="F11" s="42">
        <f t="shared" si="1"/>
        <v>94.920076367311793</v>
      </c>
      <c r="G11" s="41">
        <f t="shared" si="2"/>
        <v>161.53405109256545</v>
      </c>
      <c r="H11" s="2"/>
    </row>
    <row r="12" spans="1:8" ht="16.5" customHeight="1">
      <c r="A12" s="29" t="s">
        <v>55</v>
      </c>
      <c r="B12" s="13" t="s">
        <v>56</v>
      </c>
      <c r="C12" s="12">
        <v>1569.7</v>
      </c>
      <c r="D12" s="12">
        <v>2671.3</v>
      </c>
      <c r="E12" s="54">
        <v>2535.6</v>
      </c>
      <c r="F12" s="63">
        <f t="shared" si="1"/>
        <v>94.920076367311793</v>
      </c>
      <c r="G12" s="62">
        <f t="shared" si="2"/>
        <v>161.53405109256545</v>
      </c>
      <c r="H12" s="2"/>
    </row>
    <row r="13" spans="1:8" ht="19.5" customHeight="1">
      <c r="A13" s="39" t="s">
        <v>57</v>
      </c>
      <c r="B13" s="40">
        <v>1.06E+16</v>
      </c>
      <c r="C13" s="41">
        <f>C14+C15</f>
        <v>2249.8000000000002</v>
      </c>
      <c r="D13" s="41">
        <f t="shared" ref="D13" si="5">D14+D15</f>
        <v>2235.6999999999998</v>
      </c>
      <c r="E13" s="41">
        <f>E14+E15</f>
        <v>2783.3</v>
      </c>
      <c r="F13" s="42">
        <f t="shared" si="1"/>
        <v>124.49344724247442</v>
      </c>
      <c r="G13" s="41">
        <f t="shared" si="2"/>
        <v>123.71321895279581</v>
      </c>
      <c r="H13" s="2"/>
    </row>
    <row r="14" spans="1:8" ht="20.25" customHeight="1">
      <c r="A14" s="29" t="s">
        <v>58</v>
      </c>
      <c r="B14" s="13" t="s">
        <v>59</v>
      </c>
      <c r="C14" s="12">
        <v>543.29999999999995</v>
      </c>
      <c r="D14" s="12">
        <v>530</v>
      </c>
      <c r="E14" s="54">
        <v>804.4</v>
      </c>
      <c r="F14" s="63">
        <f t="shared" si="1"/>
        <v>151.77358490566039</v>
      </c>
      <c r="G14" s="62">
        <f t="shared" si="2"/>
        <v>148.05816307748941</v>
      </c>
      <c r="H14" s="2"/>
    </row>
    <row r="15" spans="1:8" ht="16.5" customHeight="1">
      <c r="A15" s="29" t="s">
        <v>60</v>
      </c>
      <c r="B15" s="13" t="s">
        <v>61</v>
      </c>
      <c r="C15" s="12">
        <v>1706.5</v>
      </c>
      <c r="D15" s="12">
        <v>1705.7</v>
      </c>
      <c r="E15" s="54">
        <v>1978.9</v>
      </c>
      <c r="F15" s="63">
        <f t="shared" si="1"/>
        <v>116.01688456352231</v>
      </c>
      <c r="G15" s="62">
        <f t="shared" si="2"/>
        <v>115.96249633753297</v>
      </c>
      <c r="H15" s="2"/>
    </row>
    <row r="16" spans="1:8" ht="15.75" customHeight="1">
      <c r="A16" s="39" t="s">
        <v>62</v>
      </c>
      <c r="B16" s="40">
        <v>1.08E+16</v>
      </c>
      <c r="C16" s="41">
        <v>0.1</v>
      </c>
      <c r="D16" s="41">
        <v>0</v>
      </c>
      <c r="E16" s="41">
        <v>0</v>
      </c>
      <c r="F16" s="42">
        <v>0</v>
      </c>
      <c r="G16" s="41">
        <f t="shared" si="2"/>
        <v>0</v>
      </c>
      <c r="H16" s="2"/>
    </row>
    <row r="17" spans="1:8" s="6" customFormat="1" ht="15.75" customHeight="1">
      <c r="A17" s="39" t="s">
        <v>97</v>
      </c>
      <c r="B17" s="43" t="s">
        <v>98</v>
      </c>
      <c r="C17" s="41">
        <v>0</v>
      </c>
      <c r="D17" s="41">
        <v>259.60000000000002</v>
      </c>
      <c r="E17" s="41">
        <v>259.60000000000002</v>
      </c>
      <c r="F17" s="42">
        <f t="shared" si="1"/>
        <v>100</v>
      </c>
      <c r="G17" s="41">
        <v>0</v>
      </c>
      <c r="H17" s="2"/>
    </row>
    <row r="18" spans="1:8" ht="45" customHeight="1">
      <c r="A18" s="48" t="s">
        <v>63</v>
      </c>
      <c r="B18" s="49" t="s">
        <v>64</v>
      </c>
      <c r="C18" s="37">
        <f>C19+C21+C23+C25</f>
        <v>8417.5</v>
      </c>
      <c r="D18" s="37">
        <f>D19+D21+D23+D25</f>
        <v>10003.9</v>
      </c>
      <c r="E18" s="37">
        <f>E19+E21+E23+E25</f>
        <v>9742.5</v>
      </c>
      <c r="F18" s="38">
        <f t="shared" si="1"/>
        <v>97.387019062565599</v>
      </c>
      <c r="G18" s="37">
        <f t="shared" si="2"/>
        <v>115.74101574101574</v>
      </c>
      <c r="H18" s="2"/>
    </row>
    <row r="19" spans="1:8" ht="54.75" customHeight="1">
      <c r="A19" s="39" t="s">
        <v>65</v>
      </c>
      <c r="B19" s="43" t="s">
        <v>66</v>
      </c>
      <c r="C19" s="41">
        <f>C20</f>
        <v>108.5</v>
      </c>
      <c r="D19" s="41">
        <f t="shared" ref="D19:E19" si="6">D20</f>
        <v>114.9</v>
      </c>
      <c r="E19" s="41">
        <f t="shared" si="6"/>
        <v>114.9</v>
      </c>
      <c r="F19" s="42">
        <f t="shared" si="1"/>
        <v>100</v>
      </c>
      <c r="G19" s="41">
        <f t="shared" si="2"/>
        <v>105.89861751152074</v>
      </c>
      <c r="H19" s="2"/>
    </row>
    <row r="20" spans="1:8" ht="41.25" customHeight="1">
      <c r="A20" s="29" t="s">
        <v>67</v>
      </c>
      <c r="B20" s="13" t="s">
        <v>68</v>
      </c>
      <c r="C20" s="12">
        <v>108.5</v>
      </c>
      <c r="D20" s="12">
        <v>114.9</v>
      </c>
      <c r="E20" s="12">
        <v>114.9</v>
      </c>
      <c r="F20" s="63">
        <f t="shared" si="1"/>
        <v>100</v>
      </c>
      <c r="G20" s="62">
        <f t="shared" si="2"/>
        <v>105.89861751152074</v>
      </c>
      <c r="H20" s="2"/>
    </row>
    <row r="21" spans="1:8" ht="66.75" customHeight="1">
      <c r="A21" s="51" t="s">
        <v>69</v>
      </c>
      <c r="B21" s="52">
        <v>2.02200000000001E+16</v>
      </c>
      <c r="C21" s="41">
        <v>5373.2</v>
      </c>
      <c r="D21" s="41">
        <v>7022.2</v>
      </c>
      <c r="E21" s="41">
        <v>6760.8</v>
      </c>
      <c r="F21" s="42">
        <f t="shared" si="1"/>
        <v>96.27751986556919</v>
      </c>
      <c r="G21" s="41">
        <f t="shared" si="2"/>
        <v>125.82446214546268</v>
      </c>
      <c r="H21" s="2"/>
    </row>
    <row r="22" spans="1:8" ht="18.75" hidden="1" customHeight="1">
      <c r="A22" s="29" t="s">
        <v>70</v>
      </c>
      <c r="B22" s="14" t="s">
        <v>71</v>
      </c>
      <c r="C22" s="12"/>
      <c r="D22" s="12"/>
      <c r="E22" s="12"/>
      <c r="F22" s="42" t="e">
        <f t="shared" si="1"/>
        <v>#DIV/0!</v>
      </c>
      <c r="G22" s="41" t="e">
        <f t="shared" si="2"/>
        <v>#DIV/0!</v>
      </c>
      <c r="H22" s="2"/>
    </row>
    <row r="23" spans="1:8" ht="56.25" customHeight="1">
      <c r="A23" s="39" t="s">
        <v>72</v>
      </c>
      <c r="B23" s="43" t="s">
        <v>73</v>
      </c>
      <c r="C23" s="41">
        <f>C24</f>
        <v>347.5</v>
      </c>
      <c r="D23" s="41">
        <f t="shared" ref="D23:E23" si="7">D24</f>
        <v>414.3</v>
      </c>
      <c r="E23" s="41">
        <f t="shared" si="7"/>
        <v>414.3</v>
      </c>
      <c r="F23" s="42">
        <f t="shared" si="1"/>
        <v>100</v>
      </c>
      <c r="G23" s="41">
        <f t="shared" si="2"/>
        <v>119.22302158273381</v>
      </c>
      <c r="H23" s="2"/>
    </row>
    <row r="24" spans="1:8" ht="54" customHeight="1">
      <c r="A24" s="29" t="s">
        <v>74</v>
      </c>
      <c r="B24" s="13" t="s">
        <v>75</v>
      </c>
      <c r="C24" s="12">
        <v>347.5</v>
      </c>
      <c r="D24" s="12">
        <v>414.3</v>
      </c>
      <c r="E24" s="12">
        <v>414.3</v>
      </c>
      <c r="F24" s="63">
        <f t="shared" si="1"/>
        <v>100</v>
      </c>
      <c r="G24" s="62">
        <f t="shared" si="2"/>
        <v>119.22302158273381</v>
      </c>
      <c r="H24" s="2"/>
    </row>
    <row r="25" spans="1:8" ht="20.25" customHeight="1">
      <c r="A25" s="39" t="s">
        <v>76</v>
      </c>
      <c r="B25" s="43" t="s">
        <v>77</v>
      </c>
      <c r="C25" s="41">
        <f>C26</f>
        <v>2588.3000000000002</v>
      </c>
      <c r="D25" s="41">
        <f t="shared" ref="D25:E25" si="8">D26</f>
        <v>2452.5</v>
      </c>
      <c r="E25" s="41">
        <f t="shared" si="8"/>
        <v>2452.5</v>
      </c>
      <c r="F25" s="42">
        <f t="shared" si="1"/>
        <v>100</v>
      </c>
      <c r="G25" s="41">
        <f t="shared" si="2"/>
        <v>94.753312985357169</v>
      </c>
      <c r="H25" s="2"/>
    </row>
    <row r="26" spans="1:8" s="4" customFormat="1" ht="27" customHeight="1">
      <c r="A26" s="29" t="s">
        <v>78</v>
      </c>
      <c r="B26" s="13" t="s">
        <v>79</v>
      </c>
      <c r="C26" s="12">
        <v>2588.3000000000002</v>
      </c>
      <c r="D26" s="12">
        <v>2452.5</v>
      </c>
      <c r="E26" s="12">
        <v>2452.5</v>
      </c>
      <c r="F26" s="63">
        <f t="shared" si="1"/>
        <v>100</v>
      </c>
      <c r="G26" s="62">
        <f t="shared" si="2"/>
        <v>94.753312985357169</v>
      </c>
      <c r="H26" s="2"/>
    </row>
    <row r="27" spans="1:8" s="4" customFormat="1" ht="24.75" hidden="1" customHeight="1">
      <c r="A27" s="29" t="s">
        <v>80</v>
      </c>
      <c r="B27" s="13" t="s">
        <v>81</v>
      </c>
      <c r="C27" s="12"/>
      <c r="D27" s="12"/>
      <c r="E27" s="12"/>
      <c r="F27" s="38" t="e">
        <f t="shared" si="1"/>
        <v>#DIV/0!</v>
      </c>
      <c r="G27" s="37" t="e">
        <f t="shared" si="2"/>
        <v>#DIV/0!</v>
      </c>
      <c r="H27" s="2"/>
    </row>
    <row r="28" spans="1:8" s="4" customFormat="1" ht="24.75" hidden="1" customHeight="1">
      <c r="A28" s="29" t="s">
        <v>82</v>
      </c>
      <c r="B28" s="13" t="s">
        <v>83</v>
      </c>
      <c r="C28" s="12"/>
      <c r="D28" s="12"/>
      <c r="E28" s="12"/>
      <c r="F28" s="38" t="e">
        <f t="shared" si="1"/>
        <v>#DIV/0!</v>
      </c>
      <c r="G28" s="37" t="e">
        <f t="shared" si="2"/>
        <v>#DIV/0!</v>
      </c>
      <c r="H28" s="2"/>
    </row>
    <row r="29" spans="1:8" ht="15.75" customHeight="1">
      <c r="A29" s="35" t="s">
        <v>3</v>
      </c>
      <c r="B29" s="44"/>
      <c r="C29" s="37">
        <f>C31+C35+C37+C40+C46+C44</f>
        <v>16671.3</v>
      </c>
      <c r="D29" s="37">
        <f>D31+D35+D37+D40+D46+D44</f>
        <v>19802.599999999999</v>
      </c>
      <c r="E29" s="37">
        <f>E31+E35+E37+E40+E46+E44</f>
        <v>18759.400000000001</v>
      </c>
      <c r="F29" s="38">
        <f t="shared" si="1"/>
        <v>94.732004888247019</v>
      </c>
      <c r="G29" s="37">
        <f t="shared" si="2"/>
        <v>112.52511801719123</v>
      </c>
    </row>
    <row r="30" spans="1:8" ht="16.5" customHeight="1">
      <c r="A30" s="15" t="s">
        <v>2</v>
      </c>
      <c r="B30" s="16"/>
      <c r="C30" s="10"/>
      <c r="D30" s="10"/>
      <c r="E30" s="10"/>
      <c r="F30" s="64"/>
      <c r="G30" s="67"/>
    </row>
    <row r="31" spans="1:8" ht="17.25" customHeight="1">
      <c r="A31" s="45" t="s">
        <v>4</v>
      </c>
      <c r="B31" s="46" t="s">
        <v>5</v>
      </c>
      <c r="C31" s="41">
        <f t="shared" ref="C31" si="9">C32+C33+C34</f>
        <v>4556.0999999999995</v>
      </c>
      <c r="D31" s="41">
        <f t="shared" ref="D31:E31" si="10">D32+D33+D34</f>
        <v>4974.5</v>
      </c>
      <c r="E31" s="41">
        <f t="shared" si="10"/>
        <v>4752.2</v>
      </c>
      <c r="F31" s="42">
        <f t="shared" si="1"/>
        <v>95.531209166750415</v>
      </c>
      <c r="G31" s="41">
        <f t="shared" si="2"/>
        <v>104.3041197515419</v>
      </c>
    </row>
    <row r="32" spans="1:8" ht="51.75" customHeight="1">
      <c r="A32" s="15" t="s">
        <v>6</v>
      </c>
      <c r="B32" s="18" t="s">
        <v>7</v>
      </c>
      <c r="C32" s="12">
        <v>4541.2</v>
      </c>
      <c r="D32" s="26">
        <v>4965.6000000000004</v>
      </c>
      <c r="E32" s="12">
        <v>4743.3</v>
      </c>
      <c r="F32" s="63">
        <f t="shared" si="1"/>
        <v>95.52319961333977</v>
      </c>
      <c r="G32" s="62">
        <f t="shared" si="2"/>
        <v>104.45036554214747</v>
      </c>
    </row>
    <row r="33" spans="1:8" ht="18" hidden="1" customHeight="1">
      <c r="A33" s="15" t="s">
        <v>8</v>
      </c>
      <c r="B33" s="17" t="s">
        <v>9</v>
      </c>
      <c r="C33" s="12">
        <v>0</v>
      </c>
      <c r="D33" s="26">
        <v>0</v>
      </c>
      <c r="E33" s="12">
        <v>0</v>
      </c>
      <c r="F33" s="63" t="e">
        <f t="shared" si="1"/>
        <v>#DIV/0!</v>
      </c>
      <c r="G33" s="62" t="e">
        <f t="shared" si="2"/>
        <v>#DIV/0!</v>
      </c>
    </row>
    <row r="34" spans="1:8" ht="17.25" customHeight="1">
      <c r="A34" s="15" t="s">
        <v>10</v>
      </c>
      <c r="B34" s="17" t="s">
        <v>11</v>
      </c>
      <c r="C34" s="12">
        <v>14.9</v>
      </c>
      <c r="D34" s="12">
        <v>8.9</v>
      </c>
      <c r="E34" s="12">
        <v>8.9</v>
      </c>
      <c r="F34" s="63">
        <f t="shared" si="1"/>
        <v>100</v>
      </c>
      <c r="G34" s="62">
        <f t="shared" si="2"/>
        <v>59.731543624161077</v>
      </c>
    </row>
    <row r="35" spans="1:8" ht="19.5" customHeight="1">
      <c r="A35" s="45" t="s">
        <v>12</v>
      </c>
      <c r="B35" s="46" t="s">
        <v>13</v>
      </c>
      <c r="C35" s="41">
        <f t="shared" ref="C35:E35" si="11">C36</f>
        <v>347.5</v>
      </c>
      <c r="D35" s="41">
        <f t="shared" si="11"/>
        <v>414.3</v>
      </c>
      <c r="E35" s="41">
        <f t="shared" si="11"/>
        <v>414.3</v>
      </c>
      <c r="F35" s="42">
        <f t="shared" si="1"/>
        <v>100</v>
      </c>
      <c r="G35" s="41">
        <f t="shared" si="2"/>
        <v>119.22302158273381</v>
      </c>
    </row>
    <row r="36" spans="1:8" ht="31.5" customHeight="1">
      <c r="A36" s="15" t="s">
        <v>14</v>
      </c>
      <c r="B36" s="17" t="s">
        <v>15</v>
      </c>
      <c r="C36" s="12">
        <v>347.5</v>
      </c>
      <c r="D36" s="12">
        <v>414.3</v>
      </c>
      <c r="E36" s="12">
        <v>414.3</v>
      </c>
      <c r="F36" s="63">
        <f t="shared" si="1"/>
        <v>100</v>
      </c>
      <c r="G36" s="62">
        <f t="shared" si="2"/>
        <v>119.22302158273381</v>
      </c>
    </row>
    <row r="37" spans="1:8" ht="17.25" customHeight="1">
      <c r="A37" s="45" t="s">
        <v>16</v>
      </c>
      <c r="B37" s="46" t="s">
        <v>17</v>
      </c>
      <c r="C37" s="41">
        <f t="shared" ref="C37" si="12">C38+C39</f>
        <v>7056.9</v>
      </c>
      <c r="D37" s="41">
        <f t="shared" ref="D37:E37" si="13">D38+D39</f>
        <v>7097</v>
      </c>
      <c r="E37" s="41">
        <f t="shared" si="13"/>
        <v>6879.6</v>
      </c>
      <c r="F37" s="42">
        <f t="shared" si="1"/>
        <v>96.936733831196292</v>
      </c>
      <c r="G37" s="41">
        <f t="shared" si="2"/>
        <v>97.487565361561039</v>
      </c>
    </row>
    <row r="38" spans="1:8" ht="28.5" customHeight="1">
      <c r="A38" s="15" t="s">
        <v>18</v>
      </c>
      <c r="B38" s="17" t="s">
        <v>19</v>
      </c>
      <c r="C38" s="12">
        <v>7056.9</v>
      </c>
      <c r="D38" s="12">
        <v>7046.2</v>
      </c>
      <c r="E38" s="12">
        <v>6828.8</v>
      </c>
      <c r="F38" s="63">
        <f t="shared" si="1"/>
        <v>96.914649030683208</v>
      </c>
      <c r="G38" s="62">
        <f t="shared" si="2"/>
        <v>96.767702532273375</v>
      </c>
    </row>
    <row r="39" spans="1:8" ht="32.25" customHeight="1">
      <c r="A39" s="19" t="s">
        <v>42</v>
      </c>
      <c r="B39" s="17" t="s">
        <v>41</v>
      </c>
      <c r="C39" s="12">
        <v>0</v>
      </c>
      <c r="D39" s="12">
        <v>50.8</v>
      </c>
      <c r="E39" s="12">
        <v>50.8</v>
      </c>
      <c r="F39" s="63">
        <f t="shared" si="1"/>
        <v>100</v>
      </c>
      <c r="G39" s="62">
        <v>0</v>
      </c>
    </row>
    <row r="40" spans="1:8" ht="20.25" customHeight="1">
      <c r="A40" s="45" t="s">
        <v>20</v>
      </c>
      <c r="B40" s="46" t="s">
        <v>21</v>
      </c>
      <c r="C40" s="41">
        <f>C41+C43+C42</f>
        <v>352</v>
      </c>
      <c r="D40" s="41">
        <f t="shared" ref="D40:E40" si="14">D41+D43+D42</f>
        <v>2319.1999999999998</v>
      </c>
      <c r="E40" s="41">
        <f t="shared" si="14"/>
        <v>2010.6000000000001</v>
      </c>
      <c r="F40" s="42">
        <f t="shared" si="1"/>
        <v>86.69368747844085</v>
      </c>
      <c r="G40" s="41" t="s">
        <v>112</v>
      </c>
      <c r="H40" s="3"/>
    </row>
    <row r="41" spans="1:8" ht="20.25" customHeight="1">
      <c r="A41" s="15" t="s">
        <v>22</v>
      </c>
      <c r="B41" s="17" t="s">
        <v>23</v>
      </c>
      <c r="C41" s="12">
        <v>8.6</v>
      </c>
      <c r="D41" s="12">
        <v>12.6</v>
      </c>
      <c r="E41" s="12">
        <v>10.9</v>
      </c>
      <c r="F41" s="63">
        <f t="shared" si="1"/>
        <v>86.507936507936506</v>
      </c>
      <c r="G41" s="62">
        <f t="shared" si="2"/>
        <v>126.74418604651163</v>
      </c>
    </row>
    <row r="42" spans="1:8" s="6" customFormat="1" ht="20.25" hidden="1" customHeight="1">
      <c r="A42" s="15" t="s">
        <v>94</v>
      </c>
      <c r="B42" s="17" t="s">
        <v>93</v>
      </c>
      <c r="C42" s="12">
        <v>0</v>
      </c>
      <c r="D42" s="12">
        <v>0</v>
      </c>
      <c r="E42" s="12">
        <v>0</v>
      </c>
      <c r="F42" s="63" t="e">
        <f t="shared" si="1"/>
        <v>#DIV/0!</v>
      </c>
      <c r="G42" s="62" t="e">
        <f t="shared" si="2"/>
        <v>#DIV/0!</v>
      </c>
    </row>
    <row r="43" spans="1:8" ht="20.25" customHeight="1">
      <c r="A43" s="15" t="s">
        <v>24</v>
      </c>
      <c r="B43" s="17" t="s">
        <v>25</v>
      </c>
      <c r="C43" s="12">
        <v>343.4</v>
      </c>
      <c r="D43" s="12">
        <v>2306.6</v>
      </c>
      <c r="E43" s="12">
        <v>1999.7</v>
      </c>
      <c r="F43" s="63">
        <f t="shared" si="1"/>
        <v>86.694702159021944</v>
      </c>
      <c r="G43" s="62" t="s">
        <v>111</v>
      </c>
      <c r="H43" s="3"/>
    </row>
    <row r="44" spans="1:8" s="6" customFormat="1" ht="20.25" customHeight="1">
      <c r="A44" s="45" t="s">
        <v>87</v>
      </c>
      <c r="B44" s="46" t="s">
        <v>85</v>
      </c>
      <c r="C44" s="41">
        <f>C45</f>
        <v>0</v>
      </c>
      <c r="D44" s="41">
        <f>D45</f>
        <v>4.5</v>
      </c>
      <c r="E44" s="41">
        <f>E45</f>
        <v>4.5</v>
      </c>
      <c r="F44" s="42">
        <f t="shared" si="1"/>
        <v>100</v>
      </c>
      <c r="G44" s="41">
        <v>0</v>
      </c>
      <c r="H44" s="3"/>
    </row>
    <row r="45" spans="1:8" s="6" customFormat="1" ht="41.25" customHeight="1">
      <c r="A45" s="15" t="s">
        <v>88</v>
      </c>
      <c r="B45" s="17" t="s">
        <v>86</v>
      </c>
      <c r="C45" s="12">
        <v>0</v>
      </c>
      <c r="D45" s="12">
        <v>4.5</v>
      </c>
      <c r="E45" s="12">
        <v>4.5</v>
      </c>
      <c r="F45" s="63">
        <f t="shared" si="1"/>
        <v>100</v>
      </c>
      <c r="G45" s="62">
        <v>0</v>
      </c>
      <c r="H45" s="3"/>
    </row>
    <row r="46" spans="1:8" ht="21" customHeight="1">
      <c r="A46" s="45" t="s">
        <v>46</v>
      </c>
      <c r="B46" s="46" t="s">
        <v>26</v>
      </c>
      <c r="C46" s="41">
        <f>C47</f>
        <v>4358.8</v>
      </c>
      <c r="D46" s="41">
        <f t="shared" ref="D46" si="15">D47</f>
        <v>4993.1000000000004</v>
      </c>
      <c r="E46" s="41">
        <f>E47</f>
        <v>4698.2</v>
      </c>
      <c r="F46" s="42">
        <f t="shared" si="1"/>
        <v>94.093849512326997</v>
      </c>
      <c r="G46" s="41">
        <f t="shared" si="2"/>
        <v>107.78654675598789</v>
      </c>
    </row>
    <row r="47" spans="1:8" ht="18.75" customHeight="1">
      <c r="A47" s="15" t="s">
        <v>27</v>
      </c>
      <c r="B47" s="17" t="s">
        <v>28</v>
      </c>
      <c r="C47" s="12">
        <v>4358.8</v>
      </c>
      <c r="D47" s="12">
        <v>4993.1000000000004</v>
      </c>
      <c r="E47" s="12">
        <v>4698.2</v>
      </c>
      <c r="F47" s="63">
        <f t="shared" si="1"/>
        <v>94.093849512326997</v>
      </c>
      <c r="G47" s="62">
        <f t="shared" si="2"/>
        <v>107.78654675598789</v>
      </c>
    </row>
    <row r="48" spans="1:8" ht="31.5" customHeight="1">
      <c r="A48" s="20" t="s">
        <v>29</v>
      </c>
      <c r="B48" s="21"/>
      <c r="C48" s="62">
        <f>C5-C29</f>
        <v>-931.59999999999854</v>
      </c>
      <c r="D48" s="62">
        <f>D5-D29</f>
        <v>-397.59999999999854</v>
      </c>
      <c r="E48" s="62">
        <f>E5-E29</f>
        <v>167</v>
      </c>
      <c r="F48" s="28"/>
      <c r="G48" s="12"/>
    </row>
    <row r="49" spans="1:7" ht="20.25" customHeight="1">
      <c r="A49" s="47" t="s">
        <v>30</v>
      </c>
      <c r="B49" s="44"/>
      <c r="C49" s="37">
        <f t="shared" ref="C49" si="16">C51</f>
        <v>931.60000000000218</v>
      </c>
      <c r="D49" s="37">
        <f t="shared" ref="D49:E49" si="17">D51</f>
        <v>397.59999999999854</v>
      </c>
      <c r="E49" s="37">
        <f t="shared" si="17"/>
        <v>-167</v>
      </c>
      <c r="F49" s="38"/>
      <c r="G49" s="37"/>
    </row>
    <row r="50" spans="1:7" ht="20.25" customHeight="1">
      <c r="A50" s="23" t="s">
        <v>2</v>
      </c>
      <c r="B50" s="17"/>
      <c r="C50" s="12"/>
      <c r="D50" s="12"/>
      <c r="E50" s="12"/>
      <c r="F50" s="28"/>
      <c r="G50" s="12"/>
    </row>
    <row r="51" spans="1:7" ht="33" customHeight="1">
      <c r="A51" s="23" t="s">
        <v>31</v>
      </c>
      <c r="B51" s="17" t="s">
        <v>32</v>
      </c>
      <c r="C51" s="12">
        <f t="shared" ref="C51" si="18">C52+C53</f>
        <v>931.60000000000218</v>
      </c>
      <c r="D51" s="54">
        <f t="shared" ref="D51:E51" si="19">D52+D53</f>
        <v>397.59999999999854</v>
      </c>
      <c r="E51" s="54">
        <f t="shared" si="19"/>
        <v>-167</v>
      </c>
      <c r="F51" s="28"/>
      <c r="G51" s="12"/>
    </row>
    <row r="52" spans="1:7" ht="30.75" customHeight="1">
      <c r="A52" s="23" t="s">
        <v>33</v>
      </c>
      <c r="B52" s="17" t="s">
        <v>34</v>
      </c>
      <c r="C52" s="62">
        <v>-15788.8</v>
      </c>
      <c r="D52" s="54">
        <v>-19405</v>
      </c>
      <c r="E52" s="54">
        <v>-19184.599999999999</v>
      </c>
      <c r="F52" s="28"/>
      <c r="G52" s="12"/>
    </row>
    <row r="53" spans="1:7" ht="33.75" customHeight="1">
      <c r="A53" s="23" t="s">
        <v>35</v>
      </c>
      <c r="B53" s="17" t="s">
        <v>36</v>
      </c>
      <c r="C53" s="62">
        <v>16720.400000000001</v>
      </c>
      <c r="D53" s="54">
        <v>19802.599999999999</v>
      </c>
      <c r="E53" s="54">
        <v>19017.599999999999</v>
      </c>
      <c r="F53" s="28"/>
      <c r="G53" s="12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 ht="0.75" customHeight="1">
      <c r="A56" s="5"/>
      <c r="B56" s="5"/>
      <c r="C56" s="5"/>
      <c r="D56" s="5"/>
      <c r="E56" s="5"/>
      <c r="F56" s="5"/>
      <c r="G56" s="5"/>
    </row>
    <row r="57" spans="1:7" ht="26.25" customHeight="1">
      <c r="A57" s="57" t="s">
        <v>99</v>
      </c>
      <c r="B57" s="57"/>
      <c r="C57" s="57"/>
      <c r="D57" s="57"/>
      <c r="E57" s="57"/>
      <c r="F57" s="57"/>
      <c r="G57" s="57"/>
    </row>
    <row r="58" spans="1:7">
      <c r="A58" s="5"/>
      <c r="B58" s="5"/>
      <c r="C58" s="5"/>
      <c r="D58" s="5"/>
      <c r="E58" s="5"/>
      <c r="F58" s="5"/>
      <c r="G58" s="5"/>
    </row>
    <row r="59" spans="1:7">
      <c r="A59" s="5"/>
      <c r="B59" s="5"/>
      <c r="C59" s="5"/>
      <c r="D59" s="5"/>
      <c r="E59" s="5"/>
      <c r="F59" s="5"/>
      <c r="G59" s="5"/>
    </row>
  </sheetData>
  <mergeCells count="2">
    <mergeCell ref="A57:G57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F6" sqref="F6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6" customHeight="1">
      <c r="A2" s="58" t="s">
        <v>105</v>
      </c>
      <c r="B2" s="57"/>
      <c r="C2" s="57"/>
      <c r="D2" s="57"/>
      <c r="E2" s="57"/>
      <c r="F2" s="57"/>
      <c r="G2" s="57"/>
    </row>
    <row r="3" spans="1:7" ht="15">
      <c r="A3" s="24"/>
      <c r="B3" s="24"/>
      <c r="C3" s="24"/>
      <c r="D3" s="24"/>
      <c r="E3" s="24"/>
      <c r="F3" s="24"/>
      <c r="G3" s="25"/>
    </row>
    <row r="4" spans="1:7" ht="86.25" customHeight="1">
      <c r="A4" s="30" t="s">
        <v>37</v>
      </c>
      <c r="B4" s="30" t="s">
        <v>84</v>
      </c>
      <c r="C4" s="30" t="s">
        <v>108</v>
      </c>
      <c r="D4" s="30" t="s">
        <v>106</v>
      </c>
      <c r="E4" s="30" t="s">
        <v>107</v>
      </c>
      <c r="F4" s="30" t="s">
        <v>90</v>
      </c>
      <c r="G4" s="30" t="s">
        <v>91</v>
      </c>
    </row>
    <row r="5" spans="1:7" ht="61.5" customHeight="1">
      <c r="A5" s="31" t="s">
        <v>38</v>
      </c>
      <c r="B5" s="60">
        <v>4.5</v>
      </c>
      <c r="C5" s="61">
        <v>2988.5</v>
      </c>
      <c r="D5" s="61">
        <v>3089.6</v>
      </c>
      <c r="E5" s="61">
        <v>2969.7</v>
      </c>
      <c r="F5" s="61">
        <f>E5/D5*100</f>
        <v>96.119238736406004</v>
      </c>
      <c r="G5" s="61">
        <f>E5/C5*100</f>
        <v>99.370921867157435</v>
      </c>
    </row>
    <row r="6" spans="1:7" ht="48.75" customHeight="1">
      <c r="A6" s="31" t="s">
        <v>39</v>
      </c>
      <c r="B6" s="60">
        <v>4.75</v>
      </c>
      <c r="C6" s="61">
        <v>2906.8</v>
      </c>
      <c r="D6" s="61">
        <v>3267.2</v>
      </c>
      <c r="E6" s="61">
        <v>3214.7</v>
      </c>
      <c r="F6" s="61">
        <f>E6/D6*100</f>
        <v>98.393119490695398</v>
      </c>
      <c r="G6" s="61">
        <f>E6/C6*100</f>
        <v>110.59240401816427</v>
      </c>
    </row>
    <row r="7" spans="1:7" ht="15">
      <c r="A7" s="24"/>
      <c r="B7" s="24"/>
      <c r="C7" s="24"/>
      <c r="D7" s="24"/>
      <c r="E7" s="24"/>
      <c r="F7" s="24"/>
      <c r="G7" s="24"/>
    </row>
    <row r="8" spans="1:7" ht="15">
      <c r="A8" s="24"/>
      <c r="B8" s="24"/>
      <c r="C8" s="24"/>
      <c r="D8" s="24"/>
      <c r="E8" s="24"/>
      <c r="F8" s="24"/>
      <c r="G8" s="24"/>
    </row>
    <row r="9" spans="1:7" ht="15">
      <c r="A9" s="24"/>
      <c r="B9" s="24"/>
      <c r="C9" s="24"/>
      <c r="D9" s="24"/>
      <c r="E9" s="24"/>
      <c r="F9" s="24"/>
      <c r="G9" s="24"/>
    </row>
    <row r="10" spans="1:7" ht="14.25">
      <c r="A10" s="57" t="s">
        <v>99</v>
      </c>
      <c r="B10" s="57"/>
      <c r="C10" s="57"/>
      <c r="D10" s="57"/>
      <c r="E10" s="57"/>
      <c r="F10" s="57"/>
      <c r="G10" s="57"/>
    </row>
    <row r="11" spans="1:7" ht="15">
      <c r="A11" s="24"/>
      <c r="B11" s="24"/>
      <c r="C11" s="24"/>
      <c r="D11" s="24"/>
      <c r="E11" s="24"/>
      <c r="F11" s="24"/>
      <c r="G11" s="24"/>
    </row>
    <row r="12" spans="1:7" ht="15">
      <c r="A12" s="24"/>
      <c r="B12" s="24"/>
      <c r="C12" s="24"/>
      <c r="D12" s="24"/>
      <c r="E12" s="24"/>
      <c r="F12" s="24"/>
      <c r="G12" s="24"/>
    </row>
    <row r="13" spans="1:7" ht="15">
      <c r="A13" s="24"/>
      <c r="B13" s="24"/>
      <c r="C13" s="24"/>
      <c r="D13" s="24"/>
      <c r="E13" s="24"/>
      <c r="F13" s="24"/>
      <c r="G13" s="24"/>
    </row>
    <row r="14" spans="1:7" ht="15">
      <c r="A14" s="24"/>
      <c r="B14" s="24"/>
      <c r="C14" s="24"/>
      <c r="D14" s="24"/>
      <c r="E14" s="24"/>
      <c r="F14" s="24"/>
      <c r="G14" s="24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F9" sqref="F9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7">
      <c r="A1" s="5"/>
      <c r="B1" s="5"/>
      <c r="C1" s="5"/>
      <c r="D1" s="5"/>
      <c r="E1" s="5"/>
      <c r="F1" s="5"/>
    </row>
    <row r="2" spans="1:7" ht="96" customHeight="1">
      <c r="A2" s="58" t="s">
        <v>109</v>
      </c>
      <c r="B2" s="57"/>
      <c r="C2" s="57"/>
      <c r="D2" s="57"/>
      <c r="E2" s="57"/>
      <c r="F2" s="57"/>
    </row>
    <row r="3" spans="1:7">
      <c r="A3" s="8"/>
      <c r="B3" s="8"/>
      <c r="C3" s="8"/>
      <c r="D3" s="8"/>
      <c r="E3" s="8"/>
      <c r="F3" s="9"/>
    </row>
    <row r="4" spans="1:7" ht="76.5" customHeight="1">
      <c r="A4" s="32" t="s">
        <v>43</v>
      </c>
      <c r="B4" s="32" t="s">
        <v>108</v>
      </c>
      <c r="C4" s="32" t="s">
        <v>106</v>
      </c>
      <c r="D4" s="32" t="s">
        <v>110</v>
      </c>
      <c r="E4" s="32" t="s">
        <v>90</v>
      </c>
      <c r="F4" s="32" t="s">
        <v>91</v>
      </c>
    </row>
    <row r="5" spans="1:7" s="4" customFormat="1" ht="72.75" customHeight="1">
      <c r="A5" s="33" t="s">
        <v>47</v>
      </c>
      <c r="B5" s="59">
        <v>2.2000000000000002</v>
      </c>
      <c r="C5" s="65">
        <v>2</v>
      </c>
      <c r="D5" s="65">
        <v>2</v>
      </c>
      <c r="E5" s="65">
        <f t="shared" ref="E5:E10" si="0">D5/C5*100</f>
        <v>100</v>
      </c>
      <c r="F5" s="62">
        <f t="shared" ref="F5:F10" si="1">D5/B5*100</f>
        <v>90.909090909090907</v>
      </c>
    </row>
    <row r="6" spans="1:7" ht="58.5" customHeight="1">
      <c r="A6" s="34" t="s">
        <v>45</v>
      </c>
      <c r="B6" s="59">
        <v>343.4</v>
      </c>
      <c r="C6" s="62">
        <v>2306.6</v>
      </c>
      <c r="D6" s="62">
        <v>1999.7</v>
      </c>
      <c r="E6" s="65">
        <f t="shared" si="0"/>
        <v>86.694702159021944</v>
      </c>
      <c r="F6" s="62" t="s">
        <v>111</v>
      </c>
      <c r="G6" s="53"/>
    </row>
    <row r="7" spans="1:7" ht="81.75" customHeight="1">
      <c r="A7" s="34" t="s">
        <v>96</v>
      </c>
      <c r="B7" s="59">
        <v>7056.9</v>
      </c>
      <c r="C7" s="62">
        <v>7046.2</v>
      </c>
      <c r="D7" s="62">
        <v>6828.8</v>
      </c>
      <c r="E7" s="65">
        <f t="shared" si="0"/>
        <v>96.914649030683208</v>
      </c>
      <c r="F7" s="62">
        <f t="shared" si="1"/>
        <v>96.767702532273375</v>
      </c>
    </row>
    <row r="8" spans="1:7" s="6" customFormat="1" ht="74.25" hidden="1" customHeight="1">
      <c r="A8" s="34" t="s">
        <v>95</v>
      </c>
      <c r="B8" s="59">
        <v>0</v>
      </c>
      <c r="C8" s="65">
        <v>0</v>
      </c>
      <c r="D8" s="65">
        <v>0</v>
      </c>
      <c r="E8" s="65">
        <v>0</v>
      </c>
      <c r="F8" s="62">
        <v>0</v>
      </c>
    </row>
    <row r="9" spans="1:7" s="6" customFormat="1" ht="54" customHeight="1">
      <c r="A9" s="34" t="s">
        <v>89</v>
      </c>
      <c r="B9" s="59">
        <v>4358.8</v>
      </c>
      <c r="C9" s="62">
        <v>4993.1000000000004</v>
      </c>
      <c r="D9" s="62">
        <v>4698.2</v>
      </c>
      <c r="E9" s="65">
        <f t="shared" si="0"/>
        <v>94.093849512326997</v>
      </c>
      <c r="F9" s="62">
        <f t="shared" si="1"/>
        <v>107.78654675598789</v>
      </c>
    </row>
    <row r="10" spans="1:7" ht="19.5" customHeight="1">
      <c r="A10" s="22" t="s">
        <v>44</v>
      </c>
      <c r="B10" s="66">
        <f>SUM(B5:B9)</f>
        <v>11761.3</v>
      </c>
      <c r="C10" s="66">
        <f>SUM(C5:C9)</f>
        <v>14347.9</v>
      </c>
      <c r="D10" s="66">
        <f>SUM(D5:D9)</f>
        <v>13528.7</v>
      </c>
      <c r="E10" s="66">
        <f t="shared" si="0"/>
        <v>94.29045365523875</v>
      </c>
      <c r="F10" s="67">
        <f t="shared" si="1"/>
        <v>115.02725038898762</v>
      </c>
    </row>
    <row r="11" spans="1:7">
      <c r="A11" s="8"/>
      <c r="B11" s="8"/>
      <c r="C11" s="8"/>
      <c r="D11" s="8"/>
      <c r="E11" s="8"/>
      <c r="F11" s="8"/>
    </row>
    <row r="12" spans="1:7">
      <c r="A12" s="8"/>
      <c r="B12" s="8"/>
      <c r="C12" s="8"/>
      <c r="D12" s="8"/>
      <c r="E12" s="8"/>
      <c r="F12" s="8"/>
    </row>
    <row r="13" spans="1:7">
      <c r="A13" s="8"/>
      <c r="B13" s="8"/>
      <c r="C13" s="8"/>
      <c r="D13" s="8"/>
      <c r="E13" s="8"/>
      <c r="F13" s="8"/>
    </row>
    <row r="14" spans="1:7" ht="14.25">
      <c r="A14" s="57" t="s">
        <v>100</v>
      </c>
      <c r="B14" s="57"/>
      <c r="C14" s="57"/>
      <c r="D14" s="57"/>
      <c r="E14" s="57"/>
      <c r="F14" s="57"/>
    </row>
    <row r="15" spans="1:7">
      <c r="A15" s="8"/>
      <c r="B15" s="8"/>
      <c r="C15" s="8"/>
      <c r="D15" s="8"/>
      <c r="E15" s="8"/>
      <c r="F15" s="8"/>
    </row>
    <row r="16" spans="1:7">
      <c r="A16" s="8"/>
      <c r="B16" s="8"/>
      <c r="C16" s="8"/>
      <c r="D16" s="8"/>
      <c r="E16" s="8"/>
      <c r="F16" s="8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</sheetData>
  <mergeCells count="2">
    <mergeCell ref="A2:F2"/>
    <mergeCell ref="A14:F1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2025-07-30T09:44:28Z</cp:lastPrinted>
  <dcterms:created xsi:type="dcterms:W3CDTF">2017-04-17T10:25:39Z</dcterms:created>
  <dcterms:modified xsi:type="dcterms:W3CDTF">2026-01-27T10:42:05Z</dcterms:modified>
</cp:coreProperties>
</file>