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45" yWindow="-15" windowWidth="1530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E44" i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30"/>
  <c r="G31"/>
  <c r="G33"/>
  <c r="G34"/>
  <c r="G35"/>
  <c r="G36"/>
  <c r="G37"/>
  <c r="G38"/>
  <c r="G40"/>
  <c r="G41"/>
  <c r="G42"/>
  <c r="G43"/>
  <c r="G44"/>
  <c r="G45"/>
  <c r="F7"/>
  <c r="F8"/>
  <c r="F9"/>
  <c r="F10"/>
  <c r="F11"/>
  <c r="F12"/>
  <c r="F13"/>
  <c r="F14"/>
  <c r="F15"/>
  <c r="F18"/>
  <c r="F19"/>
  <c r="F20"/>
  <c r="F21"/>
  <c r="F22"/>
  <c r="F23"/>
  <c r="F24"/>
  <c r="F25"/>
  <c r="F30"/>
  <c r="F33"/>
  <c r="F34"/>
  <c r="F35"/>
  <c r="F36"/>
  <c r="F37"/>
  <c r="F40"/>
  <c r="F41"/>
  <c r="F44"/>
  <c r="F45"/>
  <c r="F8" i="3"/>
  <c r="F9"/>
  <c r="E8"/>
  <c r="F5"/>
  <c r="D11" i="1"/>
  <c r="E11"/>
  <c r="E22"/>
  <c r="D19"/>
  <c r="E19"/>
  <c r="D13"/>
  <c r="E13"/>
  <c r="D24"/>
  <c r="E24"/>
  <c r="D22"/>
  <c r="D18" s="1"/>
  <c r="E10" i="3"/>
  <c r="C29" i="1"/>
  <c r="C8"/>
  <c r="C11"/>
  <c r="C13"/>
  <c r="C19"/>
  <c r="C22"/>
  <c r="C24"/>
  <c r="F6" i="3"/>
  <c r="D8" i="1"/>
  <c r="E8"/>
  <c r="F10" i="3"/>
  <c r="E5"/>
  <c r="B11"/>
  <c r="D42" i="1"/>
  <c r="C49"/>
  <c r="C47" s="1"/>
  <c r="D11" i="3"/>
  <c r="C11"/>
  <c r="E42" i="1"/>
  <c r="D44"/>
  <c r="D39"/>
  <c r="E39"/>
  <c r="G39" s="1"/>
  <c r="D36"/>
  <c r="E36"/>
  <c r="D34"/>
  <c r="E34"/>
  <c r="D29"/>
  <c r="E29"/>
  <c r="G29" s="1"/>
  <c r="F29" l="1"/>
  <c r="F39"/>
  <c r="D7"/>
  <c r="C18"/>
  <c r="C7"/>
  <c r="C5" s="1"/>
  <c r="E18"/>
  <c r="E7"/>
  <c r="E11" i="3"/>
  <c r="C27" i="1"/>
  <c r="D5"/>
  <c r="F11" i="3"/>
  <c r="E27" i="1"/>
  <c r="D27"/>
  <c r="G27" l="1"/>
  <c r="F27"/>
  <c r="C46"/>
  <c r="E5"/>
  <c r="F5" s="1"/>
  <c r="G5" l="1"/>
  <c r="E6" i="3"/>
  <c r="F7"/>
  <c r="E7"/>
  <c r="D49" i="1" l="1"/>
  <c r="D47" s="1"/>
  <c r="E49"/>
  <c r="E47" s="1"/>
  <c r="D46" l="1"/>
  <c r="E46"/>
  <c r="G6" i="2" l="1"/>
  <c r="F6"/>
  <c r="G5"/>
  <c r="F5"/>
</calcChain>
</file>

<file path=xl/sharedStrings.xml><?xml version="1.0" encoding="utf-8"?>
<sst xmlns="http://schemas.openxmlformats.org/spreadsheetml/2006/main" count="115" uniqueCount="106">
  <si>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</si>
  <si>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</si>
  <si>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</si>
  <si>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</si>
  <si>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</si>
  <si>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</si>
  <si>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</si>
  <si>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</si>
  <si>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</si>
  <si>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</si>
  <si>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</si>
  <si>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</si>
  <si>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</si>
  <si>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</si>
  <si>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</si>
  <si>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</si>
  <si>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</si>
  <si>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</si>
  <si>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</si>
  <si>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</si>
  <si>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</si>
  <si>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</si>
  <si>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</si>
  <si>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</si>
  <si>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</si>
  <si>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</si>
  <si>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</si>
  <si>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</si>
  <si>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</si>
  <si>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</si>
  <si>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</si>
  <si>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</si>
  <si>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</si>
  <si>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</si>
  <si>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</si>
  <si>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</si>
  <si>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</si>
  <si>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</si>
  <si>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</si>
  <si>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</si>
  <si>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</si>
  <si>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</si>
  <si>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</si>
  <si>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</si>
  <si>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</si>
  <si>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</si>
  <si>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</si>
  <si>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</si>
  <si>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</si>
  <si>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</si>
  <si>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</si>
  <si>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</si>
  <si>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</si>
  <si>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</si>
  <si>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</si>
  <si>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</si>
  <si>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товары (работы,услуги) реализуемые на территории Российской Федерации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</si>
  <si>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</si>
  <si>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</si>
  <si>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</si>
  <si>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</si>
  <si>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</si>
  <si>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</si>
  <si>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</si>
  <si>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</si>
  <si>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</si>
  <si>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</si>
  <si>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20200000000000150</t>
  </si>
  <si>
    <t>Дотации бюджетам субъектов Российской Федерации и муниципальных образований , в том числе: </t>
  </si>
  <si>
    <t>20210000000000150</t>
  </si>
  <si>
    <t xml:space="preserve">Дотация  на выравнивание бюджетной обеспеченности поселений за счет средств областного бюджета  </t>
  </si>
  <si>
    <t>20216001100001150</t>
  </si>
  <si>
    <t>Субсидия бюджетам сельских поселений области на реализацию пректов развития муниципальных образований области, основанных на местных инициативах</t>
  </si>
  <si>
    <t>Субвенции бюджетам субъектов Российской Федерации и муниципальных образований, в том числе:</t>
  </si>
  <si>
    <t>20230000000000150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</si>
  <si>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</si>
  <si>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20235118100000150</t>
  </si>
  <si>
    <t>Иные межбюджетные трансферты</t>
  </si>
  <si>
    <t>20240000000000150</t>
  </si>
  <si>
    <t>Прочие межбюджетные трансферты, передаваемые бюджетам поселений</t>
  </si>
  <si>
    <t>20249999100000150</t>
  </si>
  <si>
    <t>Безвозмездные перечисления организаций</t>
  </si>
  <si>
    <t>20405099100073150</t>
  </si>
  <si>
    <t>Среднесписочная численность работников (человек)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</si>
  <si>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</si>
  <si>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</si>
  <si>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</si>
  <si>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</si>
  <si>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>Муниципальная программа "Ремонт и содержание автомобильных дорог общего пользования местного значения в границах Максимовского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</si>
  <si>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Максимовского муниципального образования Базарно-Карабулакского муниципального района"</t>
  </si>
  <si>
    <t>Муниципальная программа "Развитие культуры Максимовского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</si>
  <si>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</si>
  <si>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</si>
  <si>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</si>
  <si>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Инициативные платежи</t>
  </si>
  <si>
    <t>Обеспечение проведения выборов и референдумов</t>
  </si>
  <si>
    <t>00 0107 0000000000 000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</si>
  <si>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января 2025 года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</si>
  <si>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</si>
  <si>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</si>
  <si>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</si>
  <si>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января 2025 года
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</si>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</sst>
</file>

<file path=xl/styles.xml><?xml version="1.0" encoding="utf-8"?>
<styleSheet xmlns="http://schemas.openxmlformats.org/spreadsheetml/2006/main">
  <numFmts count="5">
    <numFmt numFmtId="41" formatCode="_-* #,##0\ _₽_-;\-* #,##0\ _₽_-;_-* &quot;-&quot;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6">
    <xf numFmtId="0" fontId="0" fillId="0" borderId="0"/>
    <xf numFmtId="0" fontId="1" fillId="0" borderId="2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1" fillId="0" borderId="3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4"/>
    <xf numFmtId="0" fontId="1" fillId="0" borderId="5">
      <alignment horizontal="center"/>
    </xf>
    <xf numFmtId="0" fontId="8" fillId="0" borderId="6">
      <alignment horizontal="right"/>
    </xf>
    <xf numFmtId="0" fontId="1" fillId="0" borderId="0"/>
    <xf numFmtId="0" fontId="1" fillId="0" borderId="7">
      <alignment horizontal="right"/>
    </xf>
    <xf numFmtId="49" fontId="1" fillId="0" borderId="8">
      <alignment horizontal="center"/>
    </xf>
    <xf numFmtId="0" fontId="8" fillId="0" borderId="9">
      <alignment horizontal="right"/>
    </xf>
    <xf numFmtId="0" fontId="10" fillId="0" borderId="0"/>
    <xf numFmtId="166" fontId="1" fillId="0" borderId="10">
      <alignment horizontal="center"/>
    </xf>
    <xf numFmtId="0" fontId="1" fillId="0" borderId="0">
      <alignment horizontal="left"/>
    </xf>
    <xf numFmtId="49" fontId="1" fillId="0" borderId="0"/>
    <xf numFmtId="49" fontId="1" fillId="0" borderId="7">
      <alignment horizontal="right" vertical="center"/>
    </xf>
    <xf numFmtId="49" fontId="1" fillId="0" borderId="10">
      <alignment horizontal="center" vertical="center"/>
    </xf>
    <xf numFmtId="0" fontId="1" fillId="0" borderId="3">
      <alignment horizontal="left" wrapText="1"/>
    </xf>
    <xf numFmtId="49" fontId="1" fillId="0" borderId="10">
      <alignment horizontal="center"/>
    </xf>
    <xf numFmtId="0" fontId="1" fillId="0" borderId="11">
      <alignment horizontal="left" wrapText="1"/>
    </xf>
    <xf numFmtId="49" fontId="1" fillId="0" borderId="7">
      <alignment horizontal="right"/>
    </xf>
    <xf numFmtId="0" fontId="1" fillId="0" borderId="12">
      <alignment horizontal="left"/>
    </xf>
    <xf numFmtId="49" fontId="1" fillId="0" borderId="12"/>
    <xf numFmtId="49" fontId="1" fillId="0" borderId="7"/>
    <xf numFmtId="49" fontId="1" fillId="0" borderId="13">
      <alignment horizontal="center"/>
    </xf>
    <xf numFmtId="0" fontId="7" fillId="0" borderId="3">
      <alignment horizontal="center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0" fontId="6" fillId="0" borderId="15"/>
    <xf numFmtId="0" fontId="6" fillId="0" borderId="6"/>
    <xf numFmtId="0" fontId="1" fillId="0" borderId="14">
      <alignment horizontal="center" vertical="center"/>
    </xf>
    <xf numFmtId="0" fontId="1" fillId="0" borderId="5">
      <alignment horizontal="center" vertical="center"/>
    </xf>
    <xf numFmtId="49" fontId="1" fillId="0" borderId="5">
      <alignment horizontal="center" vertical="center"/>
    </xf>
    <xf numFmtId="0" fontId="1" fillId="0" borderId="16">
      <alignment horizontal="left" wrapText="1"/>
    </xf>
    <xf numFmtId="49" fontId="1" fillId="0" borderId="17">
      <alignment horizontal="center" wrapText="1"/>
    </xf>
    <xf numFmtId="49" fontId="1" fillId="0" borderId="18">
      <alignment horizontal="center"/>
    </xf>
    <xf numFmtId="4" fontId="1" fillId="0" borderId="18">
      <alignment horizontal="right" shrinkToFit="1"/>
    </xf>
    <xf numFmtId="0" fontId="1" fillId="0" borderId="19">
      <alignment horizontal="left" wrapText="1"/>
    </xf>
    <xf numFmtId="49" fontId="1" fillId="0" borderId="20">
      <alignment horizontal="center" shrinkToFit="1"/>
    </xf>
    <xf numFmtId="49" fontId="1" fillId="0" borderId="21">
      <alignment horizontal="center"/>
    </xf>
    <xf numFmtId="4" fontId="1" fillId="0" borderId="21">
      <alignment horizontal="right" shrinkToFit="1"/>
    </xf>
    <xf numFmtId="0" fontId="1" fillId="0" borderId="22">
      <alignment horizontal="left" wrapText="1" indent="2"/>
    </xf>
    <xf numFmtId="49" fontId="1" fillId="0" borderId="23">
      <alignment horizontal="center" shrinkToFit="1"/>
    </xf>
    <xf numFmtId="49" fontId="1" fillId="0" borderId="24">
      <alignment horizontal="center"/>
    </xf>
    <xf numFmtId="4" fontId="1" fillId="0" borderId="24">
      <alignment horizontal="right" shrinkToFit="1"/>
    </xf>
    <xf numFmtId="49" fontId="1" fillId="0" borderId="0">
      <alignment horizontal="right"/>
    </xf>
    <xf numFmtId="0" fontId="7" fillId="0" borderId="6">
      <alignment horizontal="center"/>
    </xf>
    <xf numFmtId="0" fontId="1" fillId="0" borderId="5">
      <alignment horizontal="center" vertical="center" shrinkToFit="1"/>
    </xf>
    <xf numFmtId="49" fontId="1" fillId="0" borderId="5">
      <alignment horizontal="center" vertical="center" shrinkToFit="1"/>
    </xf>
    <xf numFmtId="49" fontId="6" fillId="0" borderId="6"/>
    <xf numFmtId="0" fontId="1" fillId="0" borderId="17">
      <alignment horizontal="center" shrinkToFit="1"/>
    </xf>
    <xf numFmtId="4" fontId="1" fillId="0" borderId="25">
      <alignment horizontal="right" shrinkToFit="1"/>
    </xf>
    <xf numFmtId="49" fontId="6" fillId="0" borderId="9"/>
    <xf numFmtId="0" fontId="1" fillId="0" borderId="20">
      <alignment horizontal="center" shrinkToFit="1"/>
    </xf>
    <xf numFmtId="167" fontId="1" fillId="0" borderId="21">
      <alignment horizontal="right" shrinkToFit="1"/>
    </xf>
    <xf numFmtId="167" fontId="1" fillId="0" borderId="26">
      <alignment horizontal="right" shrinkToFit="1"/>
    </xf>
    <xf numFmtId="0" fontId="1" fillId="0" borderId="2">
      <alignment horizontal="left" wrapText="1"/>
    </xf>
    <xf numFmtId="49" fontId="1" fillId="0" borderId="23">
      <alignment horizontal="center" wrapText="1"/>
    </xf>
    <xf numFmtId="49" fontId="1" fillId="0" borderId="24">
      <alignment horizontal="center" wrapText="1"/>
    </xf>
    <xf numFmtId="4" fontId="1" fillId="0" borderId="24">
      <alignment horizontal="right" wrapText="1"/>
    </xf>
    <xf numFmtId="4" fontId="1" fillId="0" borderId="22">
      <alignment horizontal="right" wrapText="1"/>
    </xf>
    <xf numFmtId="0" fontId="6" fillId="0" borderId="9">
      <alignment wrapText="1"/>
    </xf>
    <xf numFmtId="0" fontId="1" fillId="0" borderId="27">
      <alignment horizontal="left" wrapText="1"/>
    </xf>
    <xf numFmtId="49" fontId="1" fillId="0" borderId="28">
      <alignment horizontal="center" shrinkToFit="1"/>
    </xf>
    <xf numFmtId="49" fontId="1" fillId="0" borderId="29">
      <alignment horizontal="center"/>
    </xf>
    <xf numFmtId="4" fontId="1" fillId="0" borderId="29">
      <alignment horizontal="right" shrinkToFit="1"/>
    </xf>
    <xf numFmtId="49" fontId="1" fillId="0" borderId="30">
      <alignment horizontal="center"/>
    </xf>
    <xf numFmtId="0" fontId="6" fillId="0" borderId="9"/>
    <xf numFmtId="0" fontId="10" fillId="0" borderId="12"/>
    <xf numFmtId="0" fontId="10" fillId="0" borderId="31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11" fillId="0" borderId="0"/>
    <xf numFmtId="0" fontId="1" fillId="0" borderId="3">
      <alignment horizontal="left"/>
    </xf>
    <xf numFmtId="49" fontId="1" fillId="0" borderId="3">
      <alignment horizontal="left"/>
    </xf>
    <xf numFmtId="0" fontId="1" fillId="0" borderId="3">
      <alignment horizontal="center" shrinkToFit="1"/>
    </xf>
    <xf numFmtId="49" fontId="1" fillId="0" borderId="3">
      <alignment horizontal="center" vertical="center" shrinkToFit="1"/>
    </xf>
    <xf numFmtId="49" fontId="6" fillId="0" borderId="3">
      <alignment shrinkToFit="1"/>
    </xf>
    <xf numFmtId="49" fontId="1" fillId="0" borderId="3">
      <alignment horizontal="right"/>
    </xf>
    <xf numFmtId="0" fontId="1" fillId="0" borderId="17">
      <alignment horizontal="center" vertical="center" shrinkToFit="1"/>
    </xf>
    <xf numFmtId="49" fontId="1" fillId="0" borderId="18">
      <alignment horizontal="center" vertical="center"/>
    </xf>
    <xf numFmtId="0" fontId="1" fillId="0" borderId="16">
      <alignment horizontal="left" wrapText="1" indent="2"/>
    </xf>
    <xf numFmtId="0" fontId="1" fillId="0" borderId="32">
      <alignment horizontal="center" vertical="center" shrinkToFit="1"/>
    </xf>
    <xf numFmtId="49" fontId="1" fillId="0" borderId="14">
      <alignment horizontal="center" vertical="center"/>
    </xf>
    <xf numFmtId="167" fontId="1" fillId="0" borderId="14">
      <alignment horizontal="right" vertical="center" shrinkToFit="1"/>
    </xf>
    <xf numFmtId="167" fontId="1" fillId="0" borderId="27">
      <alignment horizontal="right" vertical="center" shrinkToFit="1"/>
    </xf>
    <xf numFmtId="0" fontId="1" fillId="0" borderId="33">
      <alignment horizontal="left" wrapText="1"/>
    </xf>
    <xf numFmtId="4" fontId="1" fillId="0" borderId="14">
      <alignment horizontal="right" shrinkToFit="1"/>
    </xf>
    <xf numFmtId="4" fontId="1" fillId="0" borderId="27">
      <alignment horizontal="right" shrinkToFit="1"/>
    </xf>
    <xf numFmtId="0" fontId="1" fillId="0" borderId="19">
      <alignment horizontal="left" wrapText="1" indent="2"/>
    </xf>
    <xf numFmtId="0" fontId="12" fillId="0" borderId="27">
      <alignment wrapText="1"/>
    </xf>
    <xf numFmtId="0" fontId="12" fillId="0" borderId="27"/>
    <xf numFmtId="0" fontId="12" fillId="2" borderId="27">
      <alignment wrapText="1"/>
    </xf>
    <xf numFmtId="0" fontId="1" fillId="2" borderId="2">
      <alignment horizontal="left" wrapText="1"/>
    </xf>
    <xf numFmtId="49" fontId="1" fillId="0" borderId="27">
      <alignment horizontal="center" shrinkToFit="1"/>
    </xf>
    <xf numFmtId="49" fontId="1" fillId="0" borderId="14">
      <alignment horizontal="center" vertical="center" shrinkToFit="1"/>
    </xf>
    <xf numFmtId="0" fontId="6" fillId="0" borderId="12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1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1" fillId="0" borderId="0"/>
    <xf numFmtId="49" fontId="6" fillId="0" borderId="0"/>
    <xf numFmtId="49" fontId="6" fillId="0" borderId="0"/>
    <xf numFmtId="0" fontId="1" fillId="0" borderId="0">
      <alignment horizontal="center" wrapText="1"/>
    </xf>
    <xf numFmtId="0" fontId="1" fillId="0" borderId="3">
      <alignment horizontal="center" wrapText="1"/>
    </xf>
    <xf numFmtId="0" fontId="13" fillId="0" borderId="0">
      <alignment horizontal="center"/>
    </xf>
    <xf numFmtId="0" fontId="13" fillId="0" borderId="12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13" fillId="0" borderId="12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1" fillId="0" borderId="0">
      <alignment horizontal="center" wrapText="1"/>
    </xf>
    <xf numFmtId="0" fontId="12" fillId="0" borderId="0"/>
    <xf numFmtId="0" fontId="10" fillId="0" borderId="3"/>
    <xf numFmtId="0" fontId="10" fillId="0" borderId="0"/>
    <xf numFmtId="0" fontId="6" fillId="0" borderId="3"/>
    <xf numFmtId="0" fontId="6" fillId="0" borderId="14">
      <alignment horizontal="left" wrapText="1"/>
    </xf>
    <xf numFmtId="0" fontId="6" fillId="0" borderId="12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4">
      <alignment horizontal="left"/>
    </xf>
    <xf numFmtId="0" fontId="5" fillId="0" borderId="0"/>
    <xf numFmtId="0" fontId="10" fillId="0" borderId="3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16" fillId="0" borderId="0" xfId="0" applyFont="1"/>
    <xf numFmtId="0" fontId="2" fillId="0" borderId="0" xfId="0" applyFont="1"/>
    <xf numFmtId="0" fontId="15" fillId="0" borderId="1" xfId="0" applyFont="1" applyBorder="1" applyAlignment="1">
      <alignment horizontal="center" vertical="top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41" fontId="15" fillId="0" borderId="1" xfId="0" applyNumberFormat="1" applyFont="1" applyFill="1" applyBorder="1" applyAlignment="1">
      <alignment horizontal="center" vertical="top" wrapText="1"/>
    </xf>
    <xf numFmtId="41" fontId="16" fillId="0" borderId="1" xfId="0" applyNumberFormat="1" applyFont="1" applyBorder="1" applyAlignment="1">
      <alignment horizontal="center" vertical="top" wrapText="1"/>
    </xf>
    <xf numFmtId="1" fontId="18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9" fillId="0" borderId="1" xfId="4" applyNumberFormat="1" applyFont="1" applyFill="1" applyBorder="1" applyAlignment="1" applyProtection="1">
      <alignment horizontal="left" vertical="top" wrapText="1"/>
      <protection hidden="1"/>
    </xf>
    <xf numFmtId="1" fontId="19" fillId="0" borderId="1" xfId="4" applyNumberFormat="1" applyFont="1" applyFill="1" applyBorder="1" applyAlignment="1" applyProtection="1">
      <alignment horizontal="right" vertical="center"/>
      <protection hidden="1"/>
    </xf>
    <xf numFmtId="0" fontId="15" fillId="0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1" applyNumberFormat="1" applyFont="1" applyBorder="1" applyAlignment="1" applyProtection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top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right"/>
    </xf>
    <xf numFmtId="0" fontId="15" fillId="0" borderId="34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top" wrapText="1"/>
    </xf>
    <xf numFmtId="165" fontId="19" fillId="0" borderId="1" xfId="4" applyNumberFormat="1" applyFont="1" applyFill="1" applyBorder="1" applyAlignment="1" applyProtection="1">
      <alignment vertical="top" wrapText="1"/>
      <protection hidden="1"/>
    </xf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1" fontId="18" fillId="0" borderId="1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top" wrapText="1"/>
    </xf>
    <xf numFmtId="0" fontId="2" fillId="0" borderId="0" xfId="0" applyFont="1"/>
    <xf numFmtId="165" fontId="19" fillId="0" borderId="1" xfId="2" applyNumberFormat="1" applyFont="1" applyFill="1" applyBorder="1" applyAlignment="1" applyProtection="1">
      <alignment vertical="top" wrapText="1"/>
      <protection hidden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148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zoomScaleNormal="100" workbookViewId="0">
      <selection activeCell="D4" sqref="D4"/>
    </sheetView>
  </sheetViews>
  <sheetFormatPr defaultRowHeight="12.75"/>
  <cols>
    <col min="1" max="1" width="32.5703125" style="1" customWidth="1"/>
    <col min="2" max="2" width="21.42578125" style="1" customWidth="1"/>
    <col min="3" max="3" width="13.85546875" style="1" customWidth="1"/>
    <col min="4" max="4" width="15.140625" style="1" customWidth="1"/>
    <col min="5" max="5" width="12" style="1" customWidth="1"/>
    <col min="6" max="6" width="11.7109375" style="1" customWidth="1"/>
    <col min="7" max="7" width="11" style="1" customWidth="1"/>
    <col min="8" max="16384" width="9.140625" style="1"/>
  </cols>
  <sheetData>
    <row r="1" spans="1:8">
      <c r="A1" s="5"/>
      <c r="B1" s="5"/>
      <c r="C1" s="5"/>
      <c r="D1" s="5"/>
      <c r="E1" s="5"/>
      <c r="F1" s="5"/>
      <c r="G1" s="5"/>
    </row>
    <row r="2" spans="1:8" ht="66.75" customHeight="1">
      <c r="A2" s="45" t="s">
        <v>97</v>
      </c>
      <c r="B2" s="45"/>
      <c r="C2" s="45"/>
      <c r="D2" s="45"/>
      <c r="E2" s="45"/>
      <c r="F2" s="45"/>
      <c r="G2" s="45"/>
    </row>
    <row r="3" spans="1:8">
      <c r="A3" s="8"/>
      <c r="B3" s="8"/>
      <c r="C3" s="8"/>
      <c r="D3" s="8"/>
      <c r="E3" s="8"/>
      <c r="F3" s="8"/>
      <c r="G3" s="9" t="s">
        <v>40</v>
      </c>
    </row>
    <row r="4" spans="1:8" ht="71.25" customHeight="1">
      <c r="A4" s="7" t="s">
        <v>0</v>
      </c>
      <c r="B4" s="7" t="s">
        <v>1</v>
      </c>
      <c r="C4" s="7" t="s">
        <v>98</v>
      </c>
      <c r="D4" s="7" t="s">
        <v>99</v>
      </c>
      <c r="E4" s="7" t="s">
        <v>100</v>
      </c>
      <c r="F4" s="29" t="s">
        <v>91</v>
      </c>
      <c r="G4" s="7" t="s">
        <v>92</v>
      </c>
    </row>
    <row r="5" spans="1:8" ht="15.75" customHeight="1">
      <c r="A5" s="10" t="s">
        <v>51</v>
      </c>
      <c r="B5" s="11"/>
      <c r="C5" s="52">
        <f>C7+C18</f>
        <v>22280</v>
      </c>
      <c r="D5" s="52">
        <f>D7+D18</f>
        <v>16189.099999999999</v>
      </c>
      <c r="E5" s="52">
        <f>E7+E18</f>
        <v>15739.7</v>
      </c>
      <c r="F5" s="48">
        <f>E5/D5*100</f>
        <v>97.224058162590893</v>
      </c>
      <c r="G5" s="52">
        <f>E5/C5*100</f>
        <v>70.644973070017954</v>
      </c>
      <c r="H5" s="2"/>
    </row>
    <row r="6" spans="1:8">
      <c r="A6" s="18" t="s">
        <v>2</v>
      </c>
      <c r="B6" s="12"/>
      <c r="C6" s="53"/>
      <c r="D6" s="53"/>
      <c r="E6" s="53"/>
      <c r="F6" s="48"/>
      <c r="G6" s="52"/>
      <c r="H6" s="2"/>
    </row>
    <row r="7" spans="1:8" ht="17.25" customHeight="1">
      <c r="A7" s="30" t="s">
        <v>52</v>
      </c>
      <c r="B7" s="13">
        <v>1E+16</v>
      </c>
      <c r="C7" s="53">
        <f>C8+C10+C11+C13+C16+C17</f>
        <v>11526.900000000001</v>
      </c>
      <c r="D7" s="53">
        <f t="shared" ref="D7" si="0">D8+D10+D11+D13+D16+D17</f>
        <v>7771.5999999999995</v>
      </c>
      <c r="E7" s="53">
        <f>E8+E10+E11+E13+E16+E17</f>
        <v>7322.2000000000007</v>
      </c>
      <c r="F7" s="47">
        <f t="shared" ref="F6:F45" si="1">E7/D7*100</f>
        <v>94.217406968963928</v>
      </c>
      <c r="G7" s="53">
        <f t="shared" ref="G6:G45" si="2">E7/C7*100</f>
        <v>63.522716428528049</v>
      </c>
      <c r="H7" s="2"/>
    </row>
    <row r="8" spans="1:8" ht="16.5" customHeight="1">
      <c r="A8" s="30" t="s">
        <v>53</v>
      </c>
      <c r="B8" s="13">
        <v>1.01E+16</v>
      </c>
      <c r="C8" s="53">
        <f>C9</f>
        <v>1396.7</v>
      </c>
      <c r="D8" s="53">
        <f t="shared" ref="D8:E8" si="3">D9</f>
        <v>2225.1999999999998</v>
      </c>
      <c r="E8" s="53">
        <f t="shared" si="3"/>
        <v>1560.2</v>
      </c>
      <c r="F8" s="47">
        <f t="shared" si="1"/>
        <v>70.115045838576322</v>
      </c>
      <c r="G8" s="53">
        <f t="shared" si="2"/>
        <v>111.70616453067946</v>
      </c>
      <c r="H8" s="2"/>
    </row>
    <row r="9" spans="1:8" ht="18" customHeight="1">
      <c r="A9" s="30" t="s">
        <v>54</v>
      </c>
      <c r="B9" s="14" t="s">
        <v>55</v>
      </c>
      <c r="C9" s="53">
        <v>1396.7</v>
      </c>
      <c r="D9" s="53">
        <v>2225.1999999999998</v>
      </c>
      <c r="E9" s="53">
        <v>1560.2</v>
      </c>
      <c r="F9" s="47">
        <f t="shared" si="1"/>
        <v>70.115045838576322</v>
      </c>
      <c r="G9" s="53">
        <f t="shared" si="2"/>
        <v>111.70616453067946</v>
      </c>
      <c r="H9" s="2"/>
    </row>
    <row r="10" spans="1:8" ht="44.25" customHeight="1">
      <c r="A10" s="30" t="s">
        <v>56</v>
      </c>
      <c r="B10" s="13">
        <v>1.03E+16</v>
      </c>
      <c r="C10" s="53">
        <v>1835.7</v>
      </c>
      <c r="D10" s="53">
        <v>1810.7</v>
      </c>
      <c r="E10" s="53">
        <v>1942.4</v>
      </c>
      <c r="F10" s="47">
        <f t="shared" si="1"/>
        <v>107.27343016512951</v>
      </c>
      <c r="G10" s="53">
        <f t="shared" si="2"/>
        <v>105.81249659530425</v>
      </c>
      <c r="H10" s="2"/>
    </row>
    <row r="11" spans="1:8" ht="15.75" customHeight="1">
      <c r="A11" s="30" t="s">
        <v>57</v>
      </c>
      <c r="B11" s="13">
        <v>1.05E+16</v>
      </c>
      <c r="C11" s="53">
        <f>C12</f>
        <v>5742.6</v>
      </c>
      <c r="D11" s="40">
        <f>D12</f>
        <v>950</v>
      </c>
      <c r="E11" s="40">
        <f>E12</f>
        <v>1569.7</v>
      </c>
      <c r="F11" s="47">
        <f t="shared" si="1"/>
        <v>165.2315789473684</v>
      </c>
      <c r="G11" s="53">
        <f t="shared" si="2"/>
        <v>27.334308501375681</v>
      </c>
      <c r="H11" s="2"/>
    </row>
    <row r="12" spans="1:8" ht="17.25" customHeight="1">
      <c r="A12" s="30" t="s">
        <v>58</v>
      </c>
      <c r="B12" s="14" t="s">
        <v>59</v>
      </c>
      <c r="C12" s="53">
        <v>5742.6</v>
      </c>
      <c r="D12" s="53">
        <v>950</v>
      </c>
      <c r="E12" s="40">
        <v>1569.7</v>
      </c>
      <c r="F12" s="47">
        <f t="shared" si="1"/>
        <v>165.2315789473684</v>
      </c>
      <c r="G12" s="53">
        <f t="shared" si="2"/>
        <v>27.334308501375681</v>
      </c>
      <c r="H12" s="2"/>
    </row>
    <row r="13" spans="1:8" ht="18.75" customHeight="1">
      <c r="A13" s="30" t="s">
        <v>60</v>
      </c>
      <c r="B13" s="13">
        <v>1.06E+16</v>
      </c>
      <c r="C13" s="53">
        <f>C14+C15</f>
        <v>2191.6999999999998</v>
      </c>
      <c r="D13" s="53">
        <f t="shared" ref="D13:E13" si="4">D14+D15</f>
        <v>2785.7</v>
      </c>
      <c r="E13" s="53">
        <f t="shared" si="4"/>
        <v>2249.8000000000002</v>
      </c>
      <c r="F13" s="47">
        <f t="shared" si="1"/>
        <v>80.76246544854078</v>
      </c>
      <c r="G13" s="53">
        <f t="shared" si="2"/>
        <v>102.65091025231557</v>
      </c>
      <c r="H13" s="2"/>
    </row>
    <row r="14" spans="1:8" ht="18.75" customHeight="1">
      <c r="A14" s="30" t="s">
        <v>61</v>
      </c>
      <c r="B14" s="14" t="s">
        <v>62</v>
      </c>
      <c r="C14" s="53">
        <v>413.5</v>
      </c>
      <c r="D14" s="53">
        <v>470</v>
      </c>
      <c r="E14" s="53">
        <v>543.29999999999995</v>
      </c>
      <c r="F14" s="47">
        <f t="shared" si="1"/>
        <v>115.59574468085106</v>
      </c>
      <c r="G14" s="53">
        <f t="shared" si="2"/>
        <v>131.39056831922611</v>
      </c>
      <c r="H14" s="37"/>
    </row>
    <row r="15" spans="1:8">
      <c r="A15" s="30" t="s">
        <v>63</v>
      </c>
      <c r="B15" s="14" t="s">
        <v>64</v>
      </c>
      <c r="C15" s="53">
        <v>1778.2</v>
      </c>
      <c r="D15" s="53">
        <v>2315.6999999999998</v>
      </c>
      <c r="E15" s="53">
        <v>1706.5</v>
      </c>
      <c r="F15" s="47">
        <f t="shared" si="1"/>
        <v>73.692619942134129</v>
      </c>
      <c r="G15" s="53">
        <f t="shared" si="2"/>
        <v>95.967832639748053</v>
      </c>
      <c r="H15" s="2"/>
    </row>
    <row r="16" spans="1:8" ht="16.5" customHeight="1">
      <c r="A16" s="30" t="s">
        <v>65</v>
      </c>
      <c r="B16" s="13">
        <v>1.08E+16</v>
      </c>
      <c r="C16" s="53">
        <v>0.2</v>
      </c>
      <c r="D16" s="53">
        <v>0</v>
      </c>
      <c r="E16" s="53">
        <v>0.1</v>
      </c>
      <c r="F16" s="47">
        <v>0</v>
      </c>
      <c r="G16" s="53">
        <f t="shared" si="2"/>
        <v>50</v>
      </c>
      <c r="H16" s="2"/>
    </row>
    <row r="17" spans="1:8" s="6" customFormat="1" ht="18" customHeight="1">
      <c r="A17" s="30" t="s">
        <v>94</v>
      </c>
      <c r="B17" s="36">
        <v>1.1715E+16</v>
      </c>
      <c r="C17" s="53">
        <v>360</v>
      </c>
      <c r="D17" s="53">
        <v>0</v>
      </c>
      <c r="E17" s="53">
        <v>0</v>
      </c>
      <c r="F17" s="47">
        <v>0</v>
      </c>
      <c r="G17" s="53">
        <f t="shared" si="2"/>
        <v>0</v>
      </c>
      <c r="H17" s="2"/>
    </row>
    <row r="18" spans="1:8" ht="44.25" customHeight="1">
      <c r="A18" s="30" t="s">
        <v>66</v>
      </c>
      <c r="B18" s="14" t="s">
        <v>67</v>
      </c>
      <c r="C18" s="53">
        <f>C19+C21+C22+C24+C26</f>
        <v>10753.1</v>
      </c>
      <c r="D18" s="53">
        <f>D19+D21+D22+D24+D26</f>
        <v>8417.5</v>
      </c>
      <c r="E18" s="53">
        <f>E19+E21+E22+E24+E26</f>
        <v>8417.5</v>
      </c>
      <c r="F18" s="47">
        <f t="shared" si="1"/>
        <v>100</v>
      </c>
      <c r="G18" s="53">
        <f t="shared" si="2"/>
        <v>78.279751885502776</v>
      </c>
      <c r="H18" s="2"/>
    </row>
    <row r="19" spans="1:8" ht="51">
      <c r="A19" s="30" t="s">
        <v>68</v>
      </c>
      <c r="B19" s="14" t="s">
        <v>69</v>
      </c>
      <c r="C19" s="53">
        <f>C20</f>
        <v>98.1</v>
      </c>
      <c r="D19" s="53">
        <f t="shared" ref="D19:E19" si="5">D20</f>
        <v>108.5</v>
      </c>
      <c r="E19" s="53">
        <f t="shared" si="5"/>
        <v>108.5</v>
      </c>
      <c r="F19" s="47">
        <f t="shared" si="1"/>
        <v>100</v>
      </c>
      <c r="G19" s="53">
        <f t="shared" si="2"/>
        <v>110.60142711518859</v>
      </c>
      <c r="H19" s="2"/>
    </row>
    <row r="20" spans="1:8" ht="45.75" customHeight="1">
      <c r="A20" s="30" t="s">
        <v>70</v>
      </c>
      <c r="B20" s="14" t="s">
        <v>71</v>
      </c>
      <c r="C20" s="53">
        <v>98.1</v>
      </c>
      <c r="D20" s="53">
        <v>108.5</v>
      </c>
      <c r="E20" s="53">
        <v>108.5</v>
      </c>
      <c r="F20" s="47">
        <f t="shared" si="1"/>
        <v>100</v>
      </c>
      <c r="G20" s="53">
        <f t="shared" si="2"/>
        <v>110.60142711518859</v>
      </c>
      <c r="H20" s="2"/>
    </row>
    <row r="21" spans="1:8" ht="68.25" customHeight="1">
      <c r="A21" s="15" t="s">
        <v>72</v>
      </c>
      <c r="B21" s="16">
        <v>2.02200000000001E+16</v>
      </c>
      <c r="C21" s="53">
        <v>7676.2</v>
      </c>
      <c r="D21" s="53">
        <v>5373.2</v>
      </c>
      <c r="E21" s="53">
        <v>5373.2</v>
      </c>
      <c r="F21" s="47">
        <f t="shared" si="1"/>
        <v>100</v>
      </c>
      <c r="G21" s="53">
        <f t="shared" si="2"/>
        <v>69.998176180922854</v>
      </c>
      <c r="H21" s="2"/>
    </row>
    <row r="22" spans="1:8" ht="51">
      <c r="A22" s="30" t="s">
        <v>73</v>
      </c>
      <c r="B22" s="14" t="s">
        <v>74</v>
      </c>
      <c r="C22" s="53">
        <f>C23</f>
        <v>288.10000000000002</v>
      </c>
      <c r="D22" s="53">
        <f t="shared" ref="D22:E22" si="6">D23</f>
        <v>347.5</v>
      </c>
      <c r="E22" s="53">
        <f>E23</f>
        <v>347.5</v>
      </c>
      <c r="F22" s="47">
        <f t="shared" si="1"/>
        <v>100</v>
      </c>
      <c r="G22" s="53">
        <f t="shared" si="2"/>
        <v>120.61784102742104</v>
      </c>
      <c r="H22" s="2"/>
    </row>
    <row r="23" spans="1:8" ht="57.75" customHeight="1">
      <c r="A23" s="30" t="s">
        <v>75</v>
      </c>
      <c r="B23" s="14" t="s">
        <v>76</v>
      </c>
      <c r="C23" s="53">
        <v>288.10000000000002</v>
      </c>
      <c r="D23" s="53">
        <v>347.5</v>
      </c>
      <c r="E23" s="53">
        <v>347.5</v>
      </c>
      <c r="F23" s="47">
        <f t="shared" si="1"/>
        <v>100</v>
      </c>
      <c r="G23" s="53">
        <f t="shared" si="2"/>
        <v>120.61784102742104</v>
      </c>
      <c r="H23" s="2"/>
    </row>
    <row r="24" spans="1:8" ht="19.5" customHeight="1">
      <c r="A24" s="30" t="s">
        <v>77</v>
      </c>
      <c r="B24" s="14" t="s">
        <v>78</v>
      </c>
      <c r="C24" s="53">
        <f>C25</f>
        <v>2390.6999999999998</v>
      </c>
      <c r="D24" s="53">
        <f t="shared" ref="D24:E24" si="7">D25</f>
        <v>2588.3000000000002</v>
      </c>
      <c r="E24" s="53">
        <f t="shared" si="7"/>
        <v>2588.3000000000002</v>
      </c>
      <c r="F24" s="47">
        <f t="shared" si="1"/>
        <v>100</v>
      </c>
      <c r="G24" s="53">
        <f t="shared" si="2"/>
        <v>108.26536160957043</v>
      </c>
      <c r="H24" s="2"/>
    </row>
    <row r="25" spans="1:8" s="4" customFormat="1" ht="31.5" customHeight="1">
      <c r="A25" s="30" t="s">
        <v>79</v>
      </c>
      <c r="B25" s="14" t="s">
        <v>80</v>
      </c>
      <c r="C25" s="53">
        <v>2390.6999999999998</v>
      </c>
      <c r="D25" s="53">
        <v>2588.3000000000002</v>
      </c>
      <c r="E25" s="53">
        <v>2588.3000000000002</v>
      </c>
      <c r="F25" s="47">
        <f t="shared" si="1"/>
        <v>100</v>
      </c>
      <c r="G25" s="53">
        <f t="shared" si="2"/>
        <v>108.26536160957043</v>
      </c>
      <c r="H25" s="2"/>
    </row>
    <row r="26" spans="1:8" s="4" customFormat="1" ht="25.5">
      <c r="A26" s="30" t="s">
        <v>81</v>
      </c>
      <c r="B26" s="14" t="s">
        <v>82</v>
      </c>
      <c r="C26" s="53">
        <v>300</v>
      </c>
      <c r="D26" s="53">
        <v>0</v>
      </c>
      <c r="E26" s="53">
        <v>0</v>
      </c>
      <c r="F26" s="47">
        <v>0</v>
      </c>
      <c r="G26" s="53">
        <f t="shared" si="2"/>
        <v>0</v>
      </c>
      <c r="H26" s="2"/>
    </row>
    <row r="27" spans="1:8" ht="18.75" customHeight="1">
      <c r="A27" s="10" t="s">
        <v>3</v>
      </c>
      <c r="B27" s="17"/>
      <c r="C27" s="52">
        <f>C29+C34+C36+C39+C44+C42</f>
        <v>22037.899999999998</v>
      </c>
      <c r="D27" s="52">
        <f t="shared" ref="D27:E27" si="8">D29+D34+D36+D39+D44+D42</f>
        <v>17518.299999999996</v>
      </c>
      <c r="E27" s="52">
        <f t="shared" si="8"/>
        <v>16671.3</v>
      </c>
      <c r="F27" s="48">
        <f t="shared" si="1"/>
        <v>95.165055970042772</v>
      </c>
      <c r="G27" s="52">
        <f t="shared" si="2"/>
        <v>75.648314948339006</v>
      </c>
    </row>
    <row r="28" spans="1:8">
      <c r="A28" s="18" t="s">
        <v>2</v>
      </c>
      <c r="B28" s="19"/>
      <c r="C28" s="52"/>
      <c r="D28" s="52"/>
      <c r="E28" s="52"/>
      <c r="F28" s="48"/>
      <c r="G28" s="52"/>
    </row>
    <row r="29" spans="1:8" ht="18.75" customHeight="1">
      <c r="A29" s="18" t="s">
        <v>4</v>
      </c>
      <c r="B29" s="20" t="s">
        <v>5</v>
      </c>
      <c r="C29" s="53">
        <f>C30+C32+C33+C31</f>
        <v>4027.4</v>
      </c>
      <c r="D29" s="53">
        <f t="shared" ref="D29:E29" si="9">D30+D32+D33</f>
        <v>5149.2</v>
      </c>
      <c r="E29" s="53">
        <f t="shared" si="9"/>
        <v>4556.0999999999995</v>
      </c>
      <c r="F29" s="47">
        <f t="shared" si="1"/>
        <v>88.481705896061513</v>
      </c>
      <c r="G29" s="53">
        <f t="shared" si="2"/>
        <v>113.12757610368971</v>
      </c>
    </row>
    <row r="30" spans="1:8" ht="51">
      <c r="A30" s="18" t="s">
        <v>6</v>
      </c>
      <c r="B30" s="21" t="s">
        <v>7</v>
      </c>
      <c r="C30" s="53">
        <v>3833.4</v>
      </c>
      <c r="D30" s="51">
        <v>4579.5</v>
      </c>
      <c r="E30" s="53">
        <v>4541.2</v>
      </c>
      <c r="F30" s="47">
        <f t="shared" si="1"/>
        <v>99.163664155475487</v>
      </c>
      <c r="G30" s="53">
        <f t="shared" si="2"/>
        <v>118.4640267125789</v>
      </c>
    </row>
    <row r="31" spans="1:8" s="6" customFormat="1" ht="27.75" customHeight="1">
      <c r="A31" s="18" t="s">
        <v>95</v>
      </c>
      <c r="B31" s="41" t="s">
        <v>96</v>
      </c>
      <c r="C31" s="53">
        <v>181.7</v>
      </c>
      <c r="D31" s="51">
        <v>0</v>
      </c>
      <c r="E31" s="53">
        <v>0</v>
      </c>
      <c r="F31" s="47">
        <v>0</v>
      </c>
      <c r="G31" s="53">
        <f t="shared" si="2"/>
        <v>0</v>
      </c>
    </row>
    <row r="32" spans="1:8" ht="20.25" customHeight="1">
      <c r="A32" s="18" t="s">
        <v>8</v>
      </c>
      <c r="B32" s="20" t="s">
        <v>9</v>
      </c>
      <c r="C32" s="53">
        <v>0</v>
      </c>
      <c r="D32" s="51">
        <v>0</v>
      </c>
      <c r="E32" s="53">
        <v>0</v>
      </c>
      <c r="F32" s="47">
        <v>0</v>
      </c>
      <c r="G32" s="53">
        <v>0</v>
      </c>
    </row>
    <row r="33" spans="1:8" ht="29.25" customHeight="1">
      <c r="A33" s="18" t="s">
        <v>10</v>
      </c>
      <c r="B33" s="20" t="s">
        <v>11</v>
      </c>
      <c r="C33" s="53">
        <v>12.3</v>
      </c>
      <c r="D33" s="53">
        <v>569.70000000000005</v>
      </c>
      <c r="E33" s="53">
        <v>14.9</v>
      </c>
      <c r="F33" s="47">
        <f t="shared" si="1"/>
        <v>2.6154116201509563</v>
      </c>
      <c r="G33" s="53">
        <f t="shared" si="2"/>
        <v>121.13821138211382</v>
      </c>
    </row>
    <row r="34" spans="1:8" ht="25.5">
      <c r="A34" s="18" t="s">
        <v>12</v>
      </c>
      <c r="B34" s="20" t="s">
        <v>13</v>
      </c>
      <c r="C34" s="46">
        <v>288.10000000000002</v>
      </c>
      <c r="D34" s="53">
        <f t="shared" ref="C34:E34" si="10">D35</f>
        <v>347.5</v>
      </c>
      <c r="E34" s="53">
        <f t="shared" si="10"/>
        <v>347.5</v>
      </c>
      <c r="F34" s="47">
        <f t="shared" si="1"/>
        <v>100</v>
      </c>
      <c r="G34" s="53">
        <f t="shared" si="2"/>
        <v>120.61784102742104</v>
      </c>
    </row>
    <row r="35" spans="1:8" ht="25.5">
      <c r="A35" s="18" t="s">
        <v>14</v>
      </c>
      <c r="B35" s="20" t="s">
        <v>15</v>
      </c>
      <c r="C35" s="46">
        <v>288.10000000000002</v>
      </c>
      <c r="D35" s="53">
        <v>347.5</v>
      </c>
      <c r="E35" s="53">
        <v>347.5</v>
      </c>
      <c r="F35" s="47">
        <f t="shared" si="1"/>
        <v>100</v>
      </c>
      <c r="G35" s="53">
        <f t="shared" si="2"/>
        <v>120.61784102742104</v>
      </c>
    </row>
    <row r="36" spans="1:8" ht="25.5">
      <c r="A36" s="18" t="s">
        <v>16</v>
      </c>
      <c r="B36" s="20" t="s">
        <v>17</v>
      </c>
      <c r="C36" s="46">
        <v>8407</v>
      </c>
      <c r="D36" s="53">
        <f t="shared" ref="C36:E36" si="11">D37+D38</f>
        <v>7058.9</v>
      </c>
      <c r="E36" s="53">
        <f t="shared" si="11"/>
        <v>7056.9</v>
      </c>
      <c r="F36" s="47">
        <f t="shared" si="1"/>
        <v>99.971666973607782</v>
      </c>
      <c r="G36" s="53">
        <f t="shared" si="2"/>
        <v>83.940763649339829</v>
      </c>
    </row>
    <row r="37" spans="1:8" ht="25.5">
      <c r="A37" s="18" t="s">
        <v>18</v>
      </c>
      <c r="B37" s="20" t="s">
        <v>19</v>
      </c>
      <c r="C37" s="46">
        <v>7316</v>
      </c>
      <c r="D37" s="53">
        <v>7058.9</v>
      </c>
      <c r="E37" s="53">
        <v>7056.9</v>
      </c>
      <c r="F37" s="47">
        <f t="shared" si="1"/>
        <v>99.971666973607782</v>
      </c>
      <c r="G37" s="53">
        <f t="shared" si="2"/>
        <v>96.458447238928372</v>
      </c>
    </row>
    <row r="38" spans="1:8" ht="28.5" customHeight="1">
      <c r="A38" s="22" t="s">
        <v>44</v>
      </c>
      <c r="B38" s="20" t="s">
        <v>43</v>
      </c>
      <c r="C38" s="46">
        <v>1091</v>
      </c>
      <c r="D38" s="53">
        <v>0</v>
      </c>
      <c r="E38" s="53">
        <v>0</v>
      </c>
      <c r="F38" s="47">
        <v>0</v>
      </c>
      <c r="G38" s="53">
        <f t="shared" si="2"/>
        <v>0</v>
      </c>
    </row>
    <row r="39" spans="1:8" ht="17.25" customHeight="1">
      <c r="A39" s="18" t="s">
        <v>20</v>
      </c>
      <c r="B39" s="20" t="s">
        <v>21</v>
      </c>
      <c r="C39" s="46">
        <v>3231</v>
      </c>
      <c r="D39" s="53">
        <f t="shared" ref="D39:E39" si="12">D40+D41</f>
        <v>368.79999999999995</v>
      </c>
      <c r="E39" s="53">
        <f t="shared" si="12"/>
        <v>352</v>
      </c>
      <c r="F39" s="47">
        <f t="shared" si="1"/>
        <v>95.44468546637745</v>
      </c>
      <c r="G39" s="53">
        <f t="shared" si="2"/>
        <v>10.894459919529558</v>
      </c>
      <c r="H39" s="3"/>
    </row>
    <row r="40" spans="1:8" ht="19.5" customHeight="1">
      <c r="A40" s="18" t="s">
        <v>22</v>
      </c>
      <c r="B40" s="20" t="s">
        <v>23</v>
      </c>
      <c r="C40" s="46">
        <v>10.1</v>
      </c>
      <c r="D40" s="53">
        <v>10.9</v>
      </c>
      <c r="E40" s="53">
        <v>8.6</v>
      </c>
      <c r="F40" s="47">
        <f t="shared" si="1"/>
        <v>78.89908256880733</v>
      </c>
      <c r="G40" s="53">
        <f t="shared" si="2"/>
        <v>85.148514851485146</v>
      </c>
    </row>
    <row r="41" spans="1:8" ht="18" customHeight="1">
      <c r="A41" s="18" t="s">
        <v>24</v>
      </c>
      <c r="B41" s="20" t="s">
        <v>25</v>
      </c>
      <c r="C41" s="46">
        <v>3220.9</v>
      </c>
      <c r="D41" s="53">
        <v>357.9</v>
      </c>
      <c r="E41" s="53">
        <v>343.4</v>
      </c>
      <c r="F41" s="47">
        <f t="shared" si="1"/>
        <v>95.948588991338355</v>
      </c>
      <c r="G41" s="53">
        <f t="shared" si="2"/>
        <v>10.661616318420316</v>
      </c>
      <c r="H41" s="3"/>
    </row>
    <row r="42" spans="1:8" s="6" customFormat="1" ht="18" customHeight="1">
      <c r="A42" s="18" t="s">
        <v>86</v>
      </c>
      <c r="B42" s="20" t="s">
        <v>84</v>
      </c>
      <c r="C42" s="46">
        <v>12.6</v>
      </c>
      <c r="D42" s="53">
        <f>D43</f>
        <v>0</v>
      </c>
      <c r="E42" s="53">
        <f>E43</f>
        <v>0</v>
      </c>
      <c r="F42" s="47">
        <v>0</v>
      </c>
      <c r="G42" s="53">
        <f t="shared" si="2"/>
        <v>0</v>
      </c>
      <c r="H42" s="3"/>
    </row>
    <row r="43" spans="1:8" s="6" customFormat="1" ht="38.25">
      <c r="A43" s="18" t="s">
        <v>87</v>
      </c>
      <c r="B43" s="20" t="s">
        <v>85</v>
      </c>
      <c r="C43" s="46">
        <v>12.6</v>
      </c>
      <c r="D43" s="53">
        <v>0</v>
      </c>
      <c r="E43" s="53">
        <v>0</v>
      </c>
      <c r="F43" s="47">
        <v>0</v>
      </c>
      <c r="G43" s="53">
        <f t="shared" si="2"/>
        <v>0</v>
      </c>
      <c r="H43" s="3"/>
    </row>
    <row r="44" spans="1:8" ht="17.25" customHeight="1">
      <c r="A44" s="18" t="s">
        <v>49</v>
      </c>
      <c r="B44" s="20" t="s">
        <v>26</v>
      </c>
      <c r="C44" s="46">
        <v>6071.8</v>
      </c>
      <c r="D44" s="53">
        <f t="shared" ref="D44" si="13">D45</f>
        <v>4593.8999999999996</v>
      </c>
      <c r="E44" s="53">
        <f>E45</f>
        <v>4358.8</v>
      </c>
      <c r="F44" s="47">
        <f t="shared" si="1"/>
        <v>94.882343977883735</v>
      </c>
      <c r="G44" s="53">
        <f t="shared" si="2"/>
        <v>71.787608287493001</v>
      </c>
    </row>
    <row r="45" spans="1:8" ht="18" customHeight="1">
      <c r="A45" s="18" t="s">
        <v>27</v>
      </c>
      <c r="B45" s="20" t="s">
        <v>28</v>
      </c>
      <c r="C45" s="46">
        <v>6071.8</v>
      </c>
      <c r="D45" s="53">
        <v>4593.8999999999996</v>
      </c>
      <c r="E45" s="53">
        <v>4358.8</v>
      </c>
      <c r="F45" s="47">
        <f t="shared" si="1"/>
        <v>94.882343977883735</v>
      </c>
      <c r="G45" s="53">
        <f t="shared" si="2"/>
        <v>71.787608287493001</v>
      </c>
    </row>
    <row r="46" spans="1:8" ht="30.75" customHeight="1">
      <c r="A46" s="23" t="s">
        <v>29</v>
      </c>
      <c r="B46" s="24"/>
      <c r="C46" s="53">
        <f>C5-C27</f>
        <v>242.10000000000218</v>
      </c>
      <c r="D46" s="53">
        <f>D5-D27</f>
        <v>-1329.1999999999971</v>
      </c>
      <c r="E46" s="53">
        <f>E5-E27</f>
        <v>-931.59999999999854</v>
      </c>
      <c r="F46" s="47"/>
      <c r="G46" s="53"/>
    </row>
    <row r="47" spans="1:8" ht="18" customHeight="1">
      <c r="A47" s="25" t="s">
        <v>30</v>
      </c>
      <c r="B47" s="17"/>
      <c r="C47" s="52">
        <f t="shared" ref="C47" si="14">C49</f>
        <v>-242.09999999999854</v>
      </c>
      <c r="D47" s="52">
        <f t="shared" ref="D47:E47" si="15">D49</f>
        <v>1329.1999999999989</v>
      </c>
      <c r="E47" s="52">
        <f t="shared" si="15"/>
        <v>931.60000000000218</v>
      </c>
      <c r="F47" s="48"/>
      <c r="G47" s="52"/>
    </row>
    <row r="48" spans="1:8">
      <c r="A48" s="26" t="s">
        <v>2</v>
      </c>
      <c r="B48" s="20"/>
      <c r="C48" s="53"/>
      <c r="D48" s="53"/>
      <c r="E48" s="53"/>
      <c r="F48" s="47"/>
      <c r="G48" s="53"/>
    </row>
    <row r="49" spans="1:7" ht="25.5">
      <c r="A49" s="26" t="s">
        <v>31</v>
      </c>
      <c r="B49" s="20" t="s">
        <v>32</v>
      </c>
      <c r="C49" s="53">
        <f t="shared" ref="C49" si="16">C50+C51</f>
        <v>-242.09999999999854</v>
      </c>
      <c r="D49" s="53">
        <f t="shared" ref="D49:E49" si="17">D50+D51</f>
        <v>1329.1999999999989</v>
      </c>
      <c r="E49" s="53">
        <f t="shared" si="17"/>
        <v>931.60000000000218</v>
      </c>
      <c r="F49" s="47"/>
      <c r="G49" s="53"/>
    </row>
    <row r="50" spans="1:7" ht="25.5">
      <c r="A50" s="26" t="s">
        <v>33</v>
      </c>
      <c r="B50" s="20" t="s">
        <v>34</v>
      </c>
      <c r="C50" s="53">
        <v>-22806.3</v>
      </c>
      <c r="D50" s="53">
        <v>-16189.1</v>
      </c>
      <c r="E50" s="53">
        <v>-15788.8</v>
      </c>
      <c r="F50" s="47"/>
      <c r="G50" s="53"/>
    </row>
    <row r="51" spans="1:7" ht="25.5">
      <c r="A51" s="26" t="s">
        <v>35</v>
      </c>
      <c r="B51" s="20" t="s">
        <v>36</v>
      </c>
      <c r="C51" s="53">
        <v>22564.2</v>
      </c>
      <c r="D51" s="53">
        <v>17518.3</v>
      </c>
      <c r="E51" s="53">
        <v>16720.400000000001</v>
      </c>
      <c r="F51" s="47"/>
      <c r="G51" s="53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 ht="0.75" customHeight="1">
      <c r="A54" s="5"/>
      <c r="B54" s="5"/>
      <c r="C54" s="5"/>
      <c r="D54" s="5"/>
      <c r="E54" s="5"/>
      <c r="F54" s="5"/>
      <c r="G54" s="5"/>
    </row>
    <row r="55" spans="1:7" ht="26.25" customHeight="1">
      <c r="A55" s="44" t="s">
        <v>41</v>
      </c>
      <c r="B55" s="44"/>
      <c r="C55" s="44"/>
      <c r="D55" s="44"/>
      <c r="E55" s="44"/>
      <c r="F55" s="44"/>
      <c r="G55" s="44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</sheetData>
  <mergeCells count="2">
    <mergeCell ref="A55:G55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4" sqref="G4"/>
    </sheetView>
  </sheetViews>
  <sheetFormatPr defaultRowHeight="12.75"/>
  <cols>
    <col min="1" max="1" width="26.5703125" style="1" customWidth="1"/>
    <col min="2" max="2" width="18.7109375" style="1" customWidth="1"/>
    <col min="3" max="3" width="14.5703125" style="1" customWidth="1"/>
    <col min="4" max="4" width="18.28515625" style="1" customWidth="1"/>
    <col min="5" max="5" width="14" style="1" customWidth="1"/>
    <col min="6" max="6" width="13.5703125" style="1" customWidth="1"/>
    <col min="7" max="7" width="14.140625" style="1" customWidth="1"/>
    <col min="8" max="16384" width="9.140625" style="1"/>
  </cols>
  <sheetData>
    <row r="1" spans="1:7">
      <c r="A1" s="5"/>
      <c r="B1" s="5"/>
      <c r="C1" s="5"/>
      <c r="D1" s="5"/>
      <c r="E1" s="5"/>
      <c r="F1" s="5"/>
      <c r="G1" s="5"/>
    </row>
    <row r="2" spans="1:7" ht="96" customHeight="1">
      <c r="A2" s="45" t="s">
        <v>101</v>
      </c>
      <c r="B2" s="44"/>
      <c r="C2" s="44"/>
      <c r="D2" s="44"/>
      <c r="E2" s="44"/>
      <c r="F2" s="44"/>
      <c r="G2" s="44"/>
    </row>
    <row r="3" spans="1:7" ht="15">
      <c r="A3" s="27"/>
      <c r="B3" s="27"/>
      <c r="C3" s="27"/>
      <c r="D3" s="27"/>
      <c r="E3" s="27"/>
      <c r="F3" s="27"/>
      <c r="G3" s="28"/>
    </row>
    <row r="4" spans="1:7" ht="86.25" customHeight="1">
      <c r="A4" s="31" t="s">
        <v>37</v>
      </c>
      <c r="B4" s="31" t="s">
        <v>83</v>
      </c>
      <c r="C4" s="31" t="s">
        <v>102</v>
      </c>
      <c r="D4" s="31" t="s">
        <v>103</v>
      </c>
      <c r="E4" s="31" t="s">
        <v>104</v>
      </c>
      <c r="F4" s="31" t="s">
        <v>93</v>
      </c>
      <c r="G4" s="31" t="s">
        <v>92</v>
      </c>
    </row>
    <row r="5" spans="1:7" ht="61.5" customHeight="1">
      <c r="A5" s="32" t="s">
        <v>38</v>
      </c>
      <c r="B5" s="38">
        <v>4.5</v>
      </c>
      <c r="C5" s="39">
        <v>2360.8000000000002</v>
      </c>
      <c r="D5" s="39">
        <v>2994.3</v>
      </c>
      <c r="E5" s="39">
        <v>2988.5</v>
      </c>
      <c r="F5" s="39">
        <f>E5/D5*100</f>
        <v>99.806298634071396</v>
      </c>
      <c r="G5" s="39">
        <f>E5/C5*100</f>
        <v>126.58844459505252</v>
      </c>
    </row>
    <row r="6" spans="1:7" ht="48.75" customHeight="1">
      <c r="A6" s="32" t="s">
        <v>39</v>
      </c>
      <c r="B6" s="38">
        <v>4.4000000000000004</v>
      </c>
      <c r="C6" s="39">
        <v>2438.6999999999998</v>
      </c>
      <c r="D6" s="39">
        <v>2906.8</v>
      </c>
      <c r="E6" s="39">
        <v>2906.8</v>
      </c>
      <c r="F6" s="39">
        <f>E6/D6*100</f>
        <v>100</v>
      </c>
      <c r="G6" s="39">
        <f>E6/C6*100</f>
        <v>119.19465288883424</v>
      </c>
    </row>
    <row r="7" spans="1:7" ht="15">
      <c r="A7" s="27"/>
      <c r="B7" s="27"/>
      <c r="C7" s="27"/>
      <c r="D7" s="27"/>
      <c r="E7" s="27"/>
      <c r="F7" s="27"/>
      <c r="G7" s="27"/>
    </row>
    <row r="8" spans="1:7" ht="15">
      <c r="A8" s="27"/>
      <c r="B8" s="27"/>
      <c r="C8" s="27"/>
      <c r="D8" s="27"/>
      <c r="E8" s="27"/>
      <c r="F8" s="27"/>
      <c r="G8" s="27"/>
    </row>
    <row r="9" spans="1:7" ht="15">
      <c r="A9" s="27"/>
      <c r="B9" s="27"/>
      <c r="C9" s="27"/>
      <c r="D9" s="27"/>
      <c r="E9" s="27"/>
      <c r="F9" s="27"/>
      <c r="G9" s="27"/>
    </row>
    <row r="10" spans="1:7" ht="14.25">
      <c r="A10" s="44" t="s">
        <v>42</v>
      </c>
      <c r="B10" s="44"/>
      <c r="C10" s="44"/>
      <c r="D10" s="44"/>
      <c r="E10" s="44"/>
      <c r="F10" s="44"/>
      <c r="G10" s="44"/>
    </row>
    <row r="11" spans="1:7" ht="15">
      <c r="A11" s="27"/>
      <c r="B11" s="27"/>
      <c r="C11" s="27"/>
      <c r="D11" s="27"/>
      <c r="E11" s="27"/>
      <c r="F11" s="27"/>
      <c r="G11" s="27"/>
    </row>
    <row r="12" spans="1:7" ht="15">
      <c r="A12" s="27"/>
      <c r="B12" s="27"/>
      <c r="C12" s="27"/>
      <c r="D12" s="27"/>
      <c r="E12" s="27"/>
      <c r="F12" s="27"/>
      <c r="G12" s="27"/>
    </row>
    <row r="13" spans="1:7" ht="15">
      <c r="A13" s="27"/>
      <c r="B13" s="27"/>
      <c r="C13" s="27"/>
      <c r="D13" s="27"/>
      <c r="E13" s="27"/>
      <c r="F13" s="27"/>
      <c r="G13" s="27"/>
    </row>
    <row r="14" spans="1:7" ht="15">
      <c r="A14" s="27"/>
      <c r="B14" s="27"/>
      <c r="C14" s="27"/>
      <c r="D14" s="27"/>
      <c r="E14" s="27"/>
      <c r="F14" s="27"/>
      <c r="G14" s="27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7" sqref="E7"/>
    </sheetView>
  </sheetViews>
  <sheetFormatPr defaultRowHeight="12.75"/>
  <cols>
    <col min="1" max="1" width="39.7109375" style="1" customWidth="1"/>
    <col min="2" max="2" width="13.5703125" style="1" customWidth="1"/>
    <col min="3" max="3" width="17.42578125" style="1" customWidth="1"/>
    <col min="4" max="4" width="14.28515625" style="1" customWidth="1"/>
    <col min="5" max="5" width="14.5703125" style="1" customWidth="1"/>
    <col min="6" max="6" width="17.7109375" style="1" customWidth="1"/>
    <col min="7" max="16384" width="9.140625" style="1"/>
  </cols>
  <sheetData>
    <row r="1" spans="1:6">
      <c r="A1" s="5"/>
      <c r="B1" s="5"/>
      <c r="C1" s="5"/>
      <c r="D1" s="5"/>
      <c r="E1" s="5"/>
      <c r="F1" s="5"/>
    </row>
    <row r="2" spans="1:6" ht="96" customHeight="1">
      <c r="A2" s="45" t="s">
        <v>105</v>
      </c>
      <c r="B2" s="44"/>
      <c r="C2" s="44"/>
      <c r="D2" s="44"/>
      <c r="E2" s="44"/>
      <c r="F2" s="44"/>
    </row>
    <row r="3" spans="1:6">
      <c r="A3" s="8"/>
      <c r="B3" s="8"/>
      <c r="C3" s="8"/>
      <c r="D3" s="8"/>
      <c r="E3" s="8"/>
      <c r="F3" s="9"/>
    </row>
    <row r="4" spans="1:6" ht="76.5" customHeight="1">
      <c r="A4" s="33" t="s">
        <v>45</v>
      </c>
      <c r="B4" s="33" t="s">
        <v>102</v>
      </c>
      <c r="C4" s="33" t="s">
        <v>103</v>
      </c>
      <c r="D4" s="33" t="s">
        <v>104</v>
      </c>
      <c r="E4" s="33" t="s">
        <v>93</v>
      </c>
      <c r="F4" s="33" t="s">
        <v>92</v>
      </c>
    </row>
    <row r="5" spans="1:6" s="4" customFormat="1" ht="72.75" customHeight="1">
      <c r="A5" s="34" t="s">
        <v>50</v>
      </c>
      <c r="B5" s="49">
        <v>2</v>
      </c>
      <c r="C5" s="49">
        <v>2.2000000000000002</v>
      </c>
      <c r="D5" s="49">
        <v>2.2000000000000002</v>
      </c>
      <c r="E5" s="49">
        <f t="shared" ref="E5:E6" si="0">D5/C5*100</f>
        <v>100</v>
      </c>
      <c r="F5" s="53">
        <f t="shared" ref="F5:F11" si="1">D5/B5*100</f>
        <v>110.00000000000001</v>
      </c>
    </row>
    <row r="6" spans="1:6" ht="58.5" customHeight="1">
      <c r="A6" s="35" t="s">
        <v>48</v>
      </c>
      <c r="B6" s="49">
        <v>1827.1</v>
      </c>
      <c r="C6" s="49">
        <v>357.9</v>
      </c>
      <c r="D6" s="49">
        <v>343.4</v>
      </c>
      <c r="E6" s="49">
        <f t="shared" si="0"/>
        <v>95.948588991338355</v>
      </c>
      <c r="F6" s="53">
        <f t="shared" si="1"/>
        <v>18.794811449838541</v>
      </c>
    </row>
    <row r="7" spans="1:6" ht="81.75" customHeight="1">
      <c r="A7" s="35" t="s">
        <v>88</v>
      </c>
      <c r="B7" s="49">
        <v>7316</v>
      </c>
      <c r="C7" s="49">
        <v>7058.9</v>
      </c>
      <c r="D7" s="49">
        <v>7056.9</v>
      </c>
      <c r="E7" s="49">
        <f>D7/C7*100</f>
        <v>99.971666973607782</v>
      </c>
      <c r="F7" s="53">
        <f>D7/B7*100</f>
        <v>96.458447238928372</v>
      </c>
    </row>
    <row r="8" spans="1:6" s="6" customFormat="1" ht="81.75" hidden="1" customHeight="1">
      <c r="A8" s="35" t="s">
        <v>89</v>
      </c>
      <c r="B8" s="49">
        <v>0</v>
      </c>
      <c r="C8" s="49">
        <v>0</v>
      </c>
      <c r="D8" s="49">
        <v>0</v>
      </c>
      <c r="E8" s="49" t="e">
        <f t="shared" ref="E8:E9" si="2">D8/C8*100</f>
        <v>#DIV/0!</v>
      </c>
      <c r="F8" s="53" t="e">
        <f t="shared" ref="F8:F9" si="3">D8/B8*100</f>
        <v>#DIV/0!</v>
      </c>
    </row>
    <row r="9" spans="1:6" s="42" customFormat="1" ht="78" customHeight="1">
      <c r="A9" s="43" t="s">
        <v>89</v>
      </c>
      <c r="B9" s="49">
        <v>1393.7</v>
      </c>
      <c r="C9" s="49">
        <v>0</v>
      </c>
      <c r="D9" s="49">
        <v>0</v>
      </c>
      <c r="E9" s="49">
        <v>0</v>
      </c>
      <c r="F9" s="53">
        <f t="shared" si="3"/>
        <v>0</v>
      </c>
    </row>
    <row r="10" spans="1:6" s="6" customFormat="1" ht="74.25" customHeight="1">
      <c r="A10" s="35" t="s">
        <v>90</v>
      </c>
      <c r="B10" s="49">
        <v>6071.8</v>
      </c>
      <c r="C10" s="49">
        <v>4593.8999999999996</v>
      </c>
      <c r="D10" s="49">
        <v>4358.8</v>
      </c>
      <c r="E10" s="49">
        <f t="shared" ref="E8:E10" si="4">D10/C10*100</f>
        <v>94.882343977883735</v>
      </c>
      <c r="F10" s="53">
        <f t="shared" si="1"/>
        <v>71.787608287493001</v>
      </c>
    </row>
    <row r="11" spans="1:6" ht="19.5" customHeight="1">
      <c r="A11" s="25" t="s">
        <v>46</v>
      </c>
      <c r="B11" s="50">
        <f>SUM(B5:B10)</f>
        <v>16610.600000000002</v>
      </c>
      <c r="C11" s="50">
        <f>SUM(C5:C10)</f>
        <v>12012.9</v>
      </c>
      <c r="D11" s="50">
        <f>SUM(D5:D10)</f>
        <v>11761.3</v>
      </c>
      <c r="E11" s="50">
        <f t="shared" ref="E11" si="5">D11/C11*100</f>
        <v>97.905584829641469</v>
      </c>
      <c r="F11" s="52">
        <f t="shared" si="1"/>
        <v>70.805991354917936</v>
      </c>
    </row>
    <row r="12" spans="1:6">
      <c r="A12" s="8"/>
      <c r="B12" s="8"/>
      <c r="C12" s="8"/>
      <c r="D12" s="8"/>
      <c r="E12" s="8"/>
      <c r="F12" s="8"/>
    </row>
    <row r="13" spans="1:6">
      <c r="A13" s="8"/>
      <c r="B13" s="8"/>
      <c r="C13" s="8"/>
      <c r="D13" s="8"/>
      <c r="E13" s="8"/>
      <c r="F13" s="8"/>
    </row>
    <row r="14" spans="1:6">
      <c r="A14" s="8"/>
      <c r="B14" s="8"/>
      <c r="C14" s="8"/>
      <c r="D14" s="8"/>
      <c r="E14" s="8"/>
      <c r="F14" s="8"/>
    </row>
    <row r="15" spans="1:6" ht="14.25">
      <c r="A15" s="44" t="s">
        <v>47</v>
      </c>
      <c r="B15" s="44"/>
      <c r="C15" s="44"/>
      <c r="D15" s="44"/>
      <c r="E15" s="44"/>
      <c r="F15" s="44"/>
    </row>
    <row r="16" spans="1:6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2024-10-22T11:25:36Z</cp:lastPrinted>
  <dcterms:created xsi:type="dcterms:W3CDTF">2017-04-17T10:25:39Z</dcterms:created>
  <dcterms:modified xsi:type="dcterms:W3CDTF">2025-01-30T10:39:31Z</dcterms:modified>
</cp:coreProperties>
</file>