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445" yWindow="-15" windowWidth="15300" windowHeight="1176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1'!$G$7</definedName>
  </definedNames>
  <calcPr calcId="125725"/>
</workbook>
</file>

<file path=xl/calcChain.xml><?xml version="1.0" encoding="utf-8"?>
<calcChain xmlns="http://schemas.openxmlformats.org/spreadsheetml/2006/main">
  <c r="F6" i="3"/>
  <c r="G31" i="1"/>
  <c r="G33"/>
  <c r="G34"/>
  <c r="G35"/>
  <c r="G36"/>
  <c r="G37"/>
  <c r="G38"/>
  <c r="G39"/>
  <c r="G40"/>
  <c r="G41"/>
  <c r="G42"/>
  <c r="G43"/>
  <c r="G44"/>
  <c r="G45"/>
  <c r="F31"/>
  <c r="F32"/>
  <c r="F33"/>
  <c r="F34"/>
  <c r="F35"/>
  <c r="F36"/>
  <c r="F37"/>
  <c r="F39"/>
  <c r="F40"/>
  <c r="F41"/>
  <c r="F44"/>
  <c r="F45"/>
  <c r="G7"/>
  <c r="G8"/>
  <c r="G9"/>
  <c r="G10"/>
  <c r="G11"/>
  <c r="G12"/>
  <c r="G13"/>
  <c r="G15"/>
  <c r="G16"/>
  <c r="G17"/>
  <c r="G18"/>
  <c r="G19"/>
  <c r="G20"/>
  <c r="G22"/>
  <c r="G23"/>
  <c r="G24"/>
  <c r="G25"/>
  <c r="G26"/>
  <c r="G27"/>
  <c r="F7"/>
  <c r="F8"/>
  <c r="F9"/>
  <c r="F10"/>
  <c r="F11"/>
  <c r="F12"/>
  <c r="F13"/>
  <c r="F14"/>
  <c r="F15"/>
  <c r="F18"/>
  <c r="F19"/>
  <c r="F20"/>
  <c r="F21"/>
  <c r="F22"/>
  <c r="F23"/>
  <c r="F24"/>
  <c r="F25"/>
  <c r="F26"/>
  <c r="E13"/>
  <c r="E7" s="1"/>
  <c r="E11"/>
  <c r="D8"/>
  <c r="E8"/>
  <c r="D7"/>
  <c r="D18"/>
  <c r="E18"/>
  <c r="C18"/>
  <c r="C7"/>
  <c r="C25"/>
  <c r="C23"/>
  <c r="C19"/>
  <c r="C13"/>
  <c r="C11"/>
  <c r="C8"/>
  <c r="E8" i="3"/>
  <c r="E9"/>
  <c r="F8"/>
  <c r="F9"/>
  <c r="E5"/>
  <c r="B10"/>
  <c r="E44" i="1"/>
  <c r="D42"/>
  <c r="C49"/>
  <c r="C47" s="1"/>
  <c r="C44"/>
  <c r="C42"/>
  <c r="C39"/>
  <c r="C36"/>
  <c r="C34"/>
  <c r="C30"/>
  <c r="D10" i="3"/>
  <c r="E10" s="1"/>
  <c r="C10"/>
  <c r="E42" i="1"/>
  <c r="D44"/>
  <c r="D39"/>
  <c r="E39"/>
  <c r="D36"/>
  <c r="E36"/>
  <c r="D34"/>
  <c r="E34"/>
  <c r="D30"/>
  <c r="E30"/>
  <c r="G30" s="1"/>
  <c r="F30" l="1"/>
  <c r="C28"/>
  <c r="D5"/>
  <c r="C5"/>
  <c r="F10" i="3"/>
  <c r="E28" i="1"/>
  <c r="D28"/>
  <c r="E5" l="1"/>
  <c r="C46"/>
  <c r="F28"/>
  <c r="F5"/>
  <c r="G5"/>
  <c r="G28" l="1"/>
  <c r="E6" i="3"/>
  <c r="F7"/>
  <c r="E7"/>
  <c r="D49" i="1" l="1"/>
  <c r="D47" s="1"/>
  <c r="E49"/>
  <c r="E47" s="1"/>
  <c r="D46" l="1"/>
  <c r="E46"/>
  <c r="G6" i="2" l="1"/>
  <c r="F6"/>
  <c r="G5"/>
  <c r="F5"/>
</calcChain>
</file>

<file path=xl/sharedStrings.xml><?xml version="1.0" encoding="utf-8"?>
<sst xmlns="http://schemas.openxmlformats.org/spreadsheetml/2006/main" count="112" uniqueCount="104">
  <si>
    <t>Наименование показателя</t>
  </si>
  <si>
    <t>Код бюджетной классификации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</si>
  <si>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</si>
  <si>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</si>
  <si>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</si>
  <si>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</si>
  <si>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</si>
  <si>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</si>
  <si>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</si>
  <si>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</si>
  <si>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</si>
  <si>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</si>
  <si>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</si>
  <si>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</si>
  <si>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</si>
  <si>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</si>
  <si>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</si>
  <si>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</si>
  <si>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</si>
  <si>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</si>
  <si>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</si>
  <si>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</si>
  <si>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</si>
  <si>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</si>
  <si>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</si>
  <si>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</si>
  <si>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</si>
  <si>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</si>
  <si>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</si>
  <si>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</si>
  <si>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</si>
  <si>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</si>
  <si>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</si>
  <si>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</si>
  <si>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</si>
  <si>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</si>
  <si>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</si>
  <si>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</si>
  <si>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</si>
  <si>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</si>
  <si>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</si>
  <si>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00 0412 0000000000 000</t>
  </si>
  <si>
    <t>Другие вопросы в области национальной экономики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</si>
  <si>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</si>
  <si>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</si>
  <si>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Максимовского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</si>
  <si>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</si>
  <si>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Максимовского муниципального образования Базарно-Карабулакского муниципального района"</t>
  </si>
  <si>
    <t>Доходы бюджета, всего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</si>
  <si>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</si>
  <si>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</si>
  <si>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</si>
  <si>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</si>
  <si>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товары (работы,услуги) реализуемые на территории Российской Федерации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</si>
  <si>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</si>
  <si>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</si>
  <si>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</si>
  <si>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</si>
  <si>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</si>
  <si>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</si>
  <si>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</si>
  <si>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</si>
  <si>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</si>
  <si>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</si>
  <si>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20200000000000150</t>
  </si>
  <si>
    <t>Дотации бюджетам субъектов Российской Федерации и муниципальных образований , в том числе: </t>
  </si>
  <si>
    <t>20210000000000150</t>
  </si>
  <si>
    <t xml:space="preserve">Дотация  на выравнивание бюджетной обеспеченности поселений за счет средств областного бюджета  </t>
  </si>
  <si>
    <t>20216001100001150</t>
  </si>
  <si>
    <t>Субсидия бюджетам сельских поселений области на реализацию пректов развития муниципальных образований области, основанных на местных инициативах</t>
  </si>
  <si>
    <t>Субсидии бюджетам сельских поселений на поддержку отрасли культуры</t>
  </si>
  <si>
    <t>2022551910000150</t>
  </si>
  <si>
    <t>Субвенции бюджетам субъектов Российской Федерации и муниципальных образований, в том числе:</t>
  </si>
  <si>
    <t>20230000000000150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</si>
  <si>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</si>
  <si>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20235118100000150</t>
  </si>
  <si>
    <t>Иные межбюджетные трансферты</t>
  </si>
  <si>
    <t>20240000000000150</t>
  </si>
  <si>
    <t>Прочие межбюджетные трансферты, передаваемые бюджетам поселений</t>
  </si>
  <si>
    <t>20249999100000150</t>
  </si>
  <si>
    <t>Безвозмездные перечисления организаций</t>
  </si>
  <si>
    <t>20405099100073150</t>
  </si>
  <si>
    <t>Среднесписочная численность работников (человек)</t>
  </si>
  <si>
    <t>00 0700 0000000000 000</t>
  </si>
  <si>
    <t>00 0705 0000000000 000</t>
  </si>
  <si>
    <t>Образование</t>
  </si>
  <si>
    <t>Профессиональная подготовка, переподготовка и повышение квалификации</t>
  </si>
  <si>
    <t>Муниципальная программа "Ремонт и содержание автомобильных дорог общего пользования местного значения в границах Максимовского муниципального образования Базарно-Карабулакского муниципального района"</t>
  </si>
  <si>
    <t>Муниципальная программа "Обеспечение комплексного развития территорий Максимовского муниципального образования Базарно-Карабулакского муниципального района"</t>
  </si>
  <si>
    <t>Муниципальная программа "Развитие культуры Максимовского муниципального образования Базарно-Карабулакского муниципального района"</t>
  </si>
  <si>
    <t>% исполнения плана                       2024 года</t>
  </si>
  <si>
    <t>% исполнения 2024 года к 2023 году</t>
  </si>
  <si>
    <t>% исполнения плана 2024 года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</si>
  <si>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Максимовского муниципального образования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июля 2024 года     
</t>
  </si>
  <si>
    <t>Исполнено на 1 июля 2023 г. (тыс.руб)</t>
  </si>
  <si>
    <t>Утвержденные бюджетные назначения на           1 июля 2024 г. (тыс.руб)</t>
  </si>
  <si>
    <t>Исполнено на 1 июля 2024 г. (тыс.руб)</t>
  </si>
  <si>
    <t xml:space="preserve">Сведения об исполнении бюджета Максимовского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июля 2024 года
</t>
  </si>
  <si>
    <t>Исполнено на 1 июля 2023 г.</t>
  </si>
  <si>
    <t>Утвержденные бюджетные назначения на                        1 июля 2024 г.</t>
  </si>
  <si>
    <t>Исполнено на 1 июля 2024 г.</t>
  </si>
  <si>
    <t>Инициативные платежи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</si>
  <si>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Максимовскому муниципальному образованию Базарно-Карабулакского муниципального района
на 1 июля 2024 года
</t>
  </si>
  <si>
    <t>св. 291,5 раза</t>
  </si>
</sst>
</file>

<file path=xl/styles.xml><?xml version="1.0" encoding="utf-8"?>
<styleSheet xmlns="http://schemas.openxmlformats.org/spreadsheetml/2006/main">
  <numFmts count="5">
    <numFmt numFmtId="41" formatCode="_-* #,##0\ _₽_-;\-* #,##0\ _₽_-;_-* &quot;-&quot;\ _₽_-;_-@_-"/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</numFmts>
  <fonts count="21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6">
    <xf numFmtId="0" fontId="0" fillId="0" borderId="0"/>
    <xf numFmtId="0" fontId="1" fillId="0" borderId="2">
      <alignment horizontal="left" wrapText="1"/>
    </xf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7" fillId="0" borderId="0">
      <alignment horizontal="center"/>
    </xf>
    <xf numFmtId="0" fontId="1" fillId="0" borderId="3">
      <alignment horizontal="center"/>
    </xf>
    <xf numFmtId="0" fontId="8" fillId="0" borderId="0">
      <alignment horizontal="right"/>
    </xf>
    <xf numFmtId="0" fontId="7" fillId="0" borderId="0"/>
    <xf numFmtId="0" fontId="9" fillId="0" borderId="0"/>
    <xf numFmtId="0" fontId="9" fillId="0" borderId="4"/>
    <xf numFmtId="0" fontId="1" fillId="0" borderId="5">
      <alignment horizontal="center"/>
    </xf>
    <xf numFmtId="0" fontId="8" fillId="0" borderId="6">
      <alignment horizontal="right"/>
    </xf>
    <xf numFmtId="0" fontId="1" fillId="0" borderId="0"/>
    <xf numFmtId="0" fontId="1" fillId="0" borderId="7">
      <alignment horizontal="right"/>
    </xf>
    <xf numFmtId="49" fontId="1" fillId="0" borderId="8">
      <alignment horizontal="center"/>
    </xf>
    <xf numFmtId="0" fontId="8" fillId="0" borderId="9">
      <alignment horizontal="right"/>
    </xf>
    <xf numFmtId="0" fontId="10" fillId="0" borderId="0"/>
    <xf numFmtId="166" fontId="1" fillId="0" borderId="10">
      <alignment horizontal="center"/>
    </xf>
    <xf numFmtId="0" fontId="1" fillId="0" borderId="0">
      <alignment horizontal="left"/>
    </xf>
    <xf numFmtId="49" fontId="1" fillId="0" borderId="0"/>
    <xf numFmtId="49" fontId="1" fillId="0" borderId="7">
      <alignment horizontal="right" vertical="center"/>
    </xf>
    <xf numFmtId="49" fontId="1" fillId="0" borderId="10">
      <alignment horizontal="center" vertical="center"/>
    </xf>
    <xf numFmtId="0" fontId="1" fillId="0" borderId="3">
      <alignment horizontal="left" wrapText="1"/>
    </xf>
    <xf numFmtId="49" fontId="1" fillId="0" borderId="10">
      <alignment horizontal="center"/>
    </xf>
    <xf numFmtId="0" fontId="1" fillId="0" borderId="11">
      <alignment horizontal="left" wrapText="1"/>
    </xf>
    <xf numFmtId="49" fontId="1" fillId="0" borderId="7">
      <alignment horizontal="right"/>
    </xf>
    <xf numFmtId="0" fontId="1" fillId="0" borderId="12">
      <alignment horizontal="left"/>
    </xf>
    <xf numFmtId="49" fontId="1" fillId="0" borderId="12"/>
    <xf numFmtId="49" fontId="1" fillId="0" borderId="7"/>
    <xf numFmtId="49" fontId="1" fillId="0" borderId="13">
      <alignment horizontal="center"/>
    </xf>
    <xf numFmtId="0" fontId="7" fillId="0" borderId="3">
      <alignment horizontal="center"/>
    </xf>
    <xf numFmtId="0" fontId="1" fillId="0" borderId="14">
      <alignment horizontal="center" vertical="top" wrapText="1"/>
    </xf>
    <xf numFmtId="49" fontId="1" fillId="0" borderId="14">
      <alignment horizontal="center" vertical="top" wrapText="1"/>
    </xf>
    <xf numFmtId="0" fontId="6" fillId="0" borderId="15"/>
    <xf numFmtId="0" fontId="6" fillId="0" borderId="6"/>
    <xf numFmtId="0" fontId="1" fillId="0" borderId="14">
      <alignment horizontal="center" vertical="center"/>
    </xf>
    <xf numFmtId="0" fontId="1" fillId="0" borderId="5">
      <alignment horizontal="center" vertical="center"/>
    </xf>
    <xf numFmtId="49" fontId="1" fillId="0" borderId="5">
      <alignment horizontal="center" vertical="center"/>
    </xf>
    <xf numFmtId="0" fontId="1" fillId="0" borderId="16">
      <alignment horizontal="left" wrapText="1"/>
    </xf>
    <xf numFmtId="49" fontId="1" fillId="0" borderId="17">
      <alignment horizontal="center" wrapText="1"/>
    </xf>
    <xf numFmtId="49" fontId="1" fillId="0" borderId="18">
      <alignment horizontal="center"/>
    </xf>
    <xf numFmtId="4" fontId="1" fillId="0" borderId="18">
      <alignment horizontal="right" shrinkToFit="1"/>
    </xf>
    <xf numFmtId="0" fontId="1" fillId="0" borderId="19">
      <alignment horizontal="left" wrapText="1"/>
    </xf>
    <xf numFmtId="49" fontId="1" fillId="0" borderId="20">
      <alignment horizontal="center" shrinkToFit="1"/>
    </xf>
    <xf numFmtId="49" fontId="1" fillId="0" borderId="21">
      <alignment horizontal="center"/>
    </xf>
    <xf numFmtId="4" fontId="1" fillId="0" borderId="21">
      <alignment horizontal="right" shrinkToFit="1"/>
    </xf>
    <xf numFmtId="0" fontId="1" fillId="0" borderId="22">
      <alignment horizontal="left" wrapText="1" indent="2"/>
    </xf>
    <xf numFmtId="49" fontId="1" fillId="0" borderId="23">
      <alignment horizontal="center" shrinkToFit="1"/>
    </xf>
    <xf numFmtId="49" fontId="1" fillId="0" borderId="24">
      <alignment horizontal="center"/>
    </xf>
    <xf numFmtId="4" fontId="1" fillId="0" borderId="24">
      <alignment horizontal="right" shrinkToFit="1"/>
    </xf>
    <xf numFmtId="49" fontId="1" fillId="0" borderId="0">
      <alignment horizontal="right"/>
    </xf>
    <xf numFmtId="0" fontId="7" fillId="0" borderId="6">
      <alignment horizontal="center"/>
    </xf>
    <xf numFmtId="0" fontId="1" fillId="0" borderId="5">
      <alignment horizontal="center" vertical="center" shrinkToFit="1"/>
    </xf>
    <xf numFmtId="49" fontId="1" fillId="0" borderId="5">
      <alignment horizontal="center" vertical="center" shrinkToFit="1"/>
    </xf>
    <xf numFmtId="49" fontId="6" fillId="0" borderId="6"/>
    <xf numFmtId="0" fontId="1" fillId="0" borderId="17">
      <alignment horizontal="center" shrinkToFit="1"/>
    </xf>
    <xf numFmtId="4" fontId="1" fillId="0" borderId="25">
      <alignment horizontal="right" shrinkToFit="1"/>
    </xf>
    <xf numFmtId="49" fontId="6" fillId="0" borderId="9"/>
    <xf numFmtId="0" fontId="1" fillId="0" borderId="20">
      <alignment horizontal="center" shrinkToFit="1"/>
    </xf>
    <xf numFmtId="167" fontId="1" fillId="0" borderId="21">
      <alignment horizontal="right" shrinkToFit="1"/>
    </xf>
    <xf numFmtId="167" fontId="1" fillId="0" borderId="26">
      <alignment horizontal="right" shrinkToFit="1"/>
    </xf>
    <xf numFmtId="0" fontId="1" fillId="0" borderId="2">
      <alignment horizontal="left" wrapText="1"/>
    </xf>
    <xf numFmtId="49" fontId="1" fillId="0" borderId="23">
      <alignment horizontal="center" wrapText="1"/>
    </xf>
    <xf numFmtId="49" fontId="1" fillId="0" borderId="24">
      <alignment horizontal="center" wrapText="1"/>
    </xf>
    <xf numFmtId="4" fontId="1" fillId="0" borderId="24">
      <alignment horizontal="right" wrapText="1"/>
    </xf>
    <xf numFmtId="4" fontId="1" fillId="0" borderId="22">
      <alignment horizontal="right" wrapText="1"/>
    </xf>
    <xf numFmtId="0" fontId="6" fillId="0" borderId="9">
      <alignment wrapText="1"/>
    </xf>
    <xf numFmtId="0" fontId="1" fillId="0" borderId="27">
      <alignment horizontal="left" wrapText="1"/>
    </xf>
    <xf numFmtId="49" fontId="1" fillId="0" borderId="28">
      <alignment horizontal="center" shrinkToFit="1"/>
    </xf>
    <xf numFmtId="49" fontId="1" fillId="0" borderId="29">
      <alignment horizontal="center"/>
    </xf>
    <xf numFmtId="4" fontId="1" fillId="0" borderId="29">
      <alignment horizontal="right" shrinkToFit="1"/>
    </xf>
    <xf numFmtId="49" fontId="1" fillId="0" borderId="30">
      <alignment horizontal="center"/>
    </xf>
    <xf numFmtId="0" fontId="6" fillId="0" borderId="9"/>
    <xf numFmtId="0" fontId="10" fillId="0" borderId="12"/>
    <xf numFmtId="0" fontId="10" fillId="0" borderId="31"/>
    <xf numFmtId="0" fontId="1" fillId="0" borderId="0">
      <alignment wrapText="1"/>
    </xf>
    <xf numFmtId="49" fontId="1" fillId="0" borderId="0">
      <alignment wrapText="1"/>
    </xf>
    <xf numFmtId="49" fontId="1" fillId="0" borderId="0">
      <alignment horizontal="center"/>
    </xf>
    <xf numFmtId="49" fontId="11" fillId="0" borderId="0"/>
    <xf numFmtId="0" fontId="1" fillId="0" borderId="3">
      <alignment horizontal="left"/>
    </xf>
    <xf numFmtId="49" fontId="1" fillId="0" borderId="3">
      <alignment horizontal="left"/>
    </xf>
    <xf numFmtId="0" fontId="1" fillId="0" borderId="3">
      <alignment horizontal="center" shrinkToFit="1"/>
    </xf>
    <xf numFmtId="49" fontId="1" fillId="0" borderId="3">
      <alignment horizontal="center" vertical="center" shrinkToFit="1"/>
    </xf>
    <xf numFmtId="49" fontId="6" fillId="0" borderId="3">
      <alignment shrinkToFit="1"/>
    </xf>
    <xf numFmtId="49" fontId="1" fillId="0" borderId="3">
      <alignment horizontal="right"/>
    </xf>
    <xf numFmtId="0" fontId="1" fillId="0" borderId="17">
      <alignment horizontal="center" vertical="center" shrinkToFit="1"/>
    </xf>
    <xf numFmtId="49" fontId="1" fillId="0" borderId="18">
      <alignment horizontal="center" vertical="center"/>
    </xf>
    <xf numFmtId="0" fontId="1" fillId="0" borderId="16">
      <alignment horizontal="left" wrapText="1" indent="2"/>
    </xf>
    <xf numFmtId="0" fontId="1" fillId="0" borderId="32">
      <alignment horizontal="center" vertical="center" shrinkToFit="1"/>
    </xf>
    <xf numFmtId="49" fontId="1" fillId="0" borderId="14">
      <alignment horizontal="center" vertical="center"/>
    </xf>
    <xf numFmtId="167" fontId="1" fillId="0" borderId="14">
      <alignment horizontal="right" vertical="center" shrinkToFit="1"/>
    </xf>
    <xf numFmtId="167" fontId="1" fillId="0" borderId="27">
      <alignment horizontal="right" vertical="center" shrinkToFit="1"/>
    </xf>
    <xf numFmtId="0" fontId="1" fillId="0" borderId="33">
      <alignment horizontal="left" wrapText="1"/>
    </xf>
    <xf numFmtId="4" fontId="1" fillId="0" borderId="14">
      <alignment horizontal="right" shrinkToFit="1"/>
    </xf>
    <xf numFmtId="4" fontId="1" fillId="0" borderId="27">
      <alignment horizontal="right" shrinkToFit="1"/>
    </xf>
    <xf numFmtId="0" fontId="1" fillId="0" borderId="19">
      <alignment horizontal="left" wrapText="1" indent="2"/>
    </xf>
    <xf numFmtId="0" fontId="12" fillId="0" borderId="27">
      <alignment wrapText="1"/>
    </xf>
    <xf numFmtId="0" fontId="12" fillId="0" borderId="27"/>
    <xf numFmtId="0" fontId="12" fillId="3" borderId="27">
      <alignment wrapText="1"/>
    </xf>
    <xf numFmtId="0" fontId="1" fillId="3" borderId="2">
      <alignment horizontal="left" wrapText="1"/>
    </xf>
    <xf numFmtId="49" fontId="1" fillId="0" borderId="27">
      <alignment horizontal="center" shrinkToFit="1"/>
    </xf>
    <xf numFmtId="49" fontId="1" fillId="0" borderId="14">
      <alignment horizontal="center" vertical="center" shrinkToFit="1"/>
    </xf>
    <xf numFmtId="0" fontId="6" fillId="0" borderId="12">
      <alignment horizontal="left"/>
    </xf>
    <xf numFmtId="0" fontId="6" fillId="0" borderId="31">
      <alignment horizontal="left" wrapText="1"/>
    </xf>
    <xf numFmtId="0" fontId="6" fillId="0" borderId="31">
      <alignment horizontal="left"/>
    </xf>
    <xf numFmtId="0" fontId="1" fillId="0" borderId="31"/>
    <xf numFmtId="49" fontId="6" fillId="0" borderId="31"/>
    <xf numFmtId="49" fontId="6" fillId="0" borderId="31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1" fillId="0" borderId="0"/>
    <xf numFmtId="49" fontId="6" fillId="0" borderId="0"/>
    <xf numFmtId="49" fontId="6" fillId="0" borderId="0"/>
    <xf numFmtId="0" fontId="1" fillId="0" borderId="0">
      <alignment horizontal="center" wrapText="1"/>
    </xf>
    <xf numFmtId="0" fontId="1" fillId="0" borderId="3">
      <alignment horizontal="center" wrapText="1"/>
    </xf>
    <xf numFmtId="0" fontId="13" fillId="0" borderId="0">
      <alignment horizontal="center"/>
    </xf>
    <xf numFmtId="0" fontId="13" fillId="0" borderId="12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1" fillId="0" borderId="0">
      <alignment horizontal="left"/>
    </xf>
    <xf numFmtId="49" fontId="6" fillId="0" borderId="0"/>
    <xf numFmtId="49" fontId="1" fillId="0" borderId="0">
      <alignment horizontal="left"/>
    </xf>
    <xf numFmtId="49" fontId="1" fillId="0" borderId="0">
      <alignment horizontal="center" wrapText="1"/>
    </xf>
    <xf numFmtId="0" fontId="1" fillId="0" borderId="0">
      <alignment horizontal="center"/>
    </xf>
    <xf numFmtId="0" fontId="13" fillId="0" borderId="12">
      <alignment horizontal="center"/>
    </xf>
    <xf numFmtId="0" fontId="10" fillId="0" borderId="0"/>
    <xf numFmtId="0" fontId="13" fillId="0" borderId="0">
      <alignment horizontal="center"/>
    </xf>
    <xf numFmtId="0" fontId="10" fillId="0" borderId="0"/>
    <xf numFmtId="0" fontId="13" fillId="0" borderId="0">
      <alignment horizontal="center"/>
    </xf>
    <xf numFmtId="0" fontId="1" fillId="0" borderId="0">
      <alignment horizontal="center" wrapText="1"/>
    </xf>
    <xf numFmtId="0" fontId="12" fillId="0" borderId="0"/>
    <xf numFmtId="0" fontId="10" fillId="0" borderId="3"/>
    <xf numFmtId="0" fontId="10" fillId="0" borderId="0"/>
    <xf numFmtId="0" fontId="6" fillId="0" borderId="3"/>
    <xf numFmtId="0" fontId="6" fillId="0" borderId="14">
      <alignment horizontal="left" wrapText="1"/>
    </xf>
    <xf numFmtId="0" fontId="6" fillId="0" borderId="12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4" fillId="4" borderId="0"/>
    <xf numFmtId="0" fontId="6" fillId="0" borderId="14">
      <alignment horizontal="left"/>
    </xf>
    <xf numFmtId="0" fontId="5" fillId="0" borderId="0"/>
    <xf numFmtId="0" fontId="10" fillId="0" borderId="3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164" fontId="2" fillId="0" borderId="0" xfId="0" applyNumberFormat="1" applyFont="1"/>
    <xf numFmtId="0" fontId="2" fillId="0" borderId="0" xfId="0" applyFont="1"/>
    <xf numFmtId="0" fontId="16" fillId="0" borderId="0" xfId="0" applyFont="1"/>
    <xf numFmtId="0" fontId="2" fillId="0" borderId="0" xfId="0" applyFont="1"/>
    <xf numFmtId="0" fontId="15" fillId="0" borderId="1" xfId="0" applyFont="1" applyBorder="1" applyAlignment="1">
      <alignment horizontal="center" vertical="top" wrapText="1"/>
    </xf>
    <xf numFmtId="0" fontId="16" fillId="0" borderId="0" xfId="0" applyFont="1"/>
    <xf numFmtId="0" fontId="16" fillId="0" borderId="0" xfId="0" applyFont="1" applyAlignment="1">
      <alignment horizontal="right"/>
    </xf>
    <xf numFmtId="0" fontId="15" fillId="0" borderId="1" xfId="0" applyFont="1" applyFill="1" applyBorder="1" applyAlignment="1">
      <alignment horizontal="left" vertical="top" wrapText="1"/>
    </xf>
    <xf numFmtId="41" fontId="15" fillId="0" borderId="1" xfId="0" applyNumberFormat="1" applyFont="1" applyFill="1" applyBorder="1" applyAlignment="1">
      <alignment horizontal="center" vertical="top" wrapText="1"/>
    </xf>
    <xf numFmtId="164" fontId="15" fillId="0" borderId="1" xfId="0" applyNumberFormat="1" applyFont="1" applyFill="1" applyBorder="1" applyAlignment="1">
      <alignment horizontal="right" vertical="center" wrapText="1"/>
    </xf>
    <xf numFmtId="41" fontId="16" fillId="0" borderId="1" xfId="0" applyNumberFormat="1" applyFont="1" applyBorder="1" applyAlignment="1">
      <alignment horizontal="center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1" fontId="18" fillId="0" borderId="1" xfId="0" applyNumberFormat="1" applyFont="1" applyBorder="1" applyAlignment="1">
      <alignment horizontal="right" vertical="center" wrapText="1"/>
    </xf>
    <xf numFmtId="49" fontId="18" fillId="0" borderId="1" xfId="0" applyNumberFormat="1" applyFont="1" applyBorder="1" applyAlignment="1">
      <alignment horizontal="right" vertical="center" wrapText="1"/>
    </xf>
    <xf numFmtId="0" fontId="19" fillId="0" borderId="1" xfId="4" applyNumberFormat="1" applyFont="1" applyFill="1" applyBorder="1" applyAlignment="1" applyProtection="1">
      <alignment horizontal="left" vertical="top" wrapText="1"/>
      <protection hidden="1"/>
    </xf>
    <xf numFmtId="1" fontId="19" fillId="0" borderId="1" xfId="4" applyNumberFormat="1" applyFont="1" applyFill="1" applyBorder="1" applyAlignment="1" applyProtection="1">
      <alignment horizontal="right" vertical="center"/>
      <protection hidden="1"/>
    </xf>
    <xf numFmtId="49" fontId="18" fillId="2" borderId="1" xfId="0" applyNumberFormat="1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right" vertical="top" wrapText="1"/>
    </xf>
    <xf numFmtId="0" fontId="16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right" vertical="top" wrapText="1"/>
    </xf>
    <xf numFmtId="0" fontId="16" fillId="0" borderId="1" xfId="0" applyFont="1" applyBorder="1" applyAlignment="1">
      <alignment horizontal="right" vertical="top" wrapText="1"/>
    </xf>
    <xf numFmtId="0" fontId="18" fillId="0" borderId="1" xfId="0" applyFont="1" applyBorder="1" applyAlignment="1">
      <alignment horizontal="right" vertical="top" wrapText="1"/>
    </xf>
    <xf numFmtId="0" fontId="18" fillId="0" borderId="1" xfId="1" applyNumberFormat="1" applyFont="1" applyBorder="1" applyAlignment="1" applyProtection="1">
      <alignment horizontal="left" vertical="top" wrapText="1"/>
    </xf>
    <xf numFmtId="0" fontId="16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right" vertical="top" wrapText="1"/>
    </xf>
    <xf numFmtId="0" fontId="15" fillId="0" borderId="1" xfId="0" applyFont="1" applyFill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20" fillId="0" borderId="0" xfId="0" applyFont="1"/>
    <xf numFmtId="0" fontId="20" fillId="0" borderId="0" xfId="0" applyFont="1" applyAlignment="1">
      <alignment horizontal="right"/>
    </xf>
    <xf numFmtId="0" fontId="15" fillId="0" borderId="34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left" vertical="top" wrapText="1"/>
    </xf>
    <xf numFmtId="0" fontId="17" fillId="0" borderId="1" xfId="0" applyFont="1" applyFill="1" applyBorder="1" applyAlignment="1">
      <alignment horizontal="center" vertical="top" wrapText="1"/>
    </xf>
    <xf numFmtId="0" fontId="20" fillId="0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horizontal="center" vertical="top" wrapText="1"/>
    </xf>
    <xf numFmtId="164" fontId="20" fillId="0" borderId="1" xfId="0" applyNumberFormat="1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165" fontId="19" fillId="0" borderId="1" xfId="4" applyNumberFormat="1" applyFont="1" applyFill="1" applyBorder="1" applyAlignment="1" applyProtection="1">
      <alignment vertical="top" wrapText="1"/>
      <protection hidden="1"/>
    </xf>
    <xf numFmtId="164" fontId="16" fillId="0" borderId="1" xfId="0" applyNumberFormat="1" applyFont="1" applyFill="1" applyBorder="1" applyAlignment="1">
      <alignment horizontal="center" vertical="center" wrapText="1"/>
    </xf>
    <xf numFmtId="165" fontId="19" fillId="0" borderId="1" xfId="2" applyNumberFormat="1" applyFont="1" applyFill="1" applyBorder="1" applyAlignment="1" applyProtection="1">
      <alignment vertical="top" wrapText="1"/>
      <protection hidden="1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6" fillId="2" borderId="1" xfId="0" applyNumberFormat="1" applyFont="1" applyFill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/>
    </xf>
    <xf numFmtId="164" fontId="15" fillId="0" borderId="34" xfId="0" applyNumberFormat="1" applyFont="1" applyFill="1" applyBorder="1" applyAlignment="1">
      <alignment horizontal="right" vertical="center" wrapText="1"/>
    </xf>
    <xf numFmtId="164" fontId="16" fillId="0" borderId="34" xfId="0" applyNumberFormat="1" applyFont="1" applyFill="1" applyBorder="1" applyAlignment="1">
      <alignment horizontal="right" vertic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</cellXfs>
  <cellStyles count="156">
    <cellStyle name="br" xfId="143"/>
    <cellStyle name="br 2" xfId="153"/>
    <cellStyle name="col" xfId="142"/>
    <cellStyle name="col 2" xfId="152"/>
    <cellStyle name="st140" xfId="139"/>
    <cellStyle name="style0" xfId="144"/>
    <cellStyle name="style0 2" xfId="154"/>
    <cellStyle name="td" xfId="145"/>
    <cellStyle name="td 2" xfId="155"/>
    <cellStyle name="tr" xfId="141"/>
    <cellStyle name="tr 2" xfId="151"/>
    <cellStyle name="xl100" xfId="80"/>
    <cellStyle name="xl101" xfId="84"/>
    <cellStyle name="xl102" xfId="89"/>
    <cellStyle name="xl103" xfId="92"/>
    <cellStyle name="xl104" xfId="81"/>
    <cellStyle name="xl105" xfId="85"/>
    <cellStyle name="xl106" xfId="90"/>
    <cellStyle name="xl107" xfId="93"/>
    <cellStyle name="xl108" xfId="86"/>
    <cellStyle name="xl109" xfId="94"/>
    <cellStyle name="xl110" xfId="97"/>
    <cellStyle name="xl111" xfId="82"/>
    <cellStyle name="xl112" xfId="87"/>
    <cellStyle name="xl113" xfId="88"/>
    <cellStyle name="xl114" xfId="95"/>
    <cellStyle name="xl115" xfId="98"/>
    <cellStyle name="xl116" xfId="100"/>
    <cellStyle name="xl117" xfId="101"/>
    <cellStyle name="xl118" xfId="102"/>
    <cellStyle name="xl119" xfId="103"/>
    <cellStyle name="xl120" xfId="104"/>
    <cellStyle name="xl121" xfId="105"/>
    <cellStyle name="xl122" xfId="106"/>
    <cellStyle name="xl123" xfId="112"/>
    <cellStyle name="xl124" xfId="120"/>
    <cellStyle name="xl125" xfId="122"/>
    <cellStyle name="xl126" xfId="126"/>
    <cellStyle name="xl127" xfId="135"/>
    <cellStyle name="xl128" xfId="138"/>
    <cellStyle name="xl129" xfId="140"/>
    <cellStyle name="xl130" xfId="107"/>
    <cellStyle name="xl131" xfId="113"/>
    <cellStyle name="xl132" xfId="118"/>
    <cellStyle name="xl133" xfId="121"/>
    <cellStyle name="xl134" xfId="123"/>
    <cellStyle name="xl135" xfId="127"/>
    <cellStyle name="xl136" xfId="119"/>
    <cellStyle name="xl137" xfId="129"/>
    <cellStyle name="xl138" xfId="131"/>
    <cellStyle name="xl139" xfId="133"/>
    <cellStyle name="xl140" xfId="134"/>
    <cellStyle name="xl141" xfId="136"/>
    <cellStyle name="xl141 2" xfId="149"/>
    <cellStyle name="xl142" xfId="108"/>
    <cellStyle name="xl143" xfId="114"/>
    <cellStyle name="xl144" xfId="124"/>
    <cellStyle name="xl145" xfId="130"/>
    <cellStyle name="xl146" xfId="132"/>
    <cellStyle name="xl147" xfId="109"/>
    <cellStyle name="xl148" xfId="115"/>
    <cellStyle name="xl149" xfId="125"/>
    <cellStyle name="xl150" xfId="110"/>
    <cellStyle name="xl151" xfId="116"/>
    <cellStyle name="xl152" xfId="111"/>
    <cellStyle name="xl153" xfId="117"/>
    <cellStyle name="xl154" xfId="128"/>
    <cellStyle name="xl155" xfId="147"/>
    <cellStyle name="xl21" xfId="146"/>
    <cellStyle name="xl22" xfId="7"/>
    <cellStyle name="xl23" xfId="11"/>
    <cellStyle name="xl24" xfId="16"/>
    <cellStyle name="xl25" xfId="22"/>
    <cellStyle name="xl26" xfId="35"/>
    <cellStyle name="xl27" xfId="39"/>
    <cellStyle name="xl28" xfId="42"/>
    <cellStyle name="xl29" xfId="46"/>
    <cellStyle name="xl30" xfId="50"/>
    <cellStyle name="xl31" xfId="20"/>
    <cellStyle name="xl32" xfId="137"/>
    <cellStyle name="xl32 2" xfId="150"/>
    <cellStyle name="xl33" xfId="30"/>
    <cellStyle name="xl34" xfId="40"/>
    <cellStyle name="xl35" xfId="43"/>
    <cellStyle name="xl36" xfId="47"/>
    <cellStyle name="xl37" xfId="51"/>
    <cellStyle name="xl38" xfId="12"/>
    <cellStyle name="xl39" xfId="44"/>
    <cellStyle name="xl40" xfId="48"/>
    <cellStyle name="xl41" xfId="52"/>
    <cellStyle name="xl42" xfId="23"/>
    <cellStyle name="xl43" xfId="26"/>
    <cellStyle name="xl44" xfId="28"/>
    <cellStyle name="xl45" xfId="31"/>
    <cellStyle name="xl46" xfId="36"/>
    <cellStyle name="xl47" xfId="41"/>
    <cellStyle name="xl48" xfId="45"/>
    <cellStyle name="xl49" xfId="49"/>
    <cellStyle name="xl50" xfId="53"/>
    <cellStyle name="xl51" xfId="8"/>
    <cellStyle name="xl52" xfId="13"/>
    <cellStyle name="xl53" xfId="17"/>
    <cellStyle name="xl54" xfId="24"/>
    <cellStyle name="xl55" xfId="29"/>
    <cellStyle name="xl56" xfId="32"/>
    <cellStyle name="xl57" xfId="9"/>
    <cellStyle name="xl58" xfId="14"/>
    <cellStyle name="xl59" xfId="18"/>
    <cellStyle name="xl60" xfId="21"/>
    <cellStyle name="xl61" xfId="25"/>
    <cellStyle name="xl62" xfId="27"/>
    <cellStyle name="xl63" xfId="33"/>
    <cellStyle name="xl64" xfId="34"/>
    <cellStyle name="xl65" xfId="10"/>
    <cellStyle name="xl66" xfId="15"/>
    <cellStyle name="xl67" xfId="19"/>
    <cellStyle name="xl68" xfId="37"/>
    <cellStyle name="xl69" xfId="38"/>
    <cellStyle name="xl70" xfId="65"/>
    <cellStyle name="xl71" xfId="1"/>
    <cellStyle name="xl71 2" xfId="71"/>
    <cellStyle name="xl72" xfId="77"/>
    <cellStyle name="xl73" xfId="59"/>
    <cellStyle name="xl74" xfId="62"/>
    <cellStyle name="xl75" xfId="66"/>
    <cellStyle name="xl76" xfId="72"/>
    <cellStyle name="xl77" xfId="78"/>
    <cellStyle name="xl78" xfId="56"/>
    <cellStyle name="xl79" xfId="67"/>
    <cellStyle name="xl80" xfId="73"/>
    <cellStyle name="xl81" xfId="57"/>
    <cellStyle name="xl82" xfId="63"/>
    <cellStyle name="xl83" xfId="68"/>
    <cellStyle name="xl84" xfId="74"/>
    <cellStyle name="xl85" xfId="54"/>
    <cellStyle name="xl86" xfId="60"/>
    <cellStyle name="xl87" xfId="64"/>
    <cellStyle name="xl88" xfId="69"/>
    <cellStyle name="xl89" xfId="75"/>
    <cellStyle name="xl90" xfId="55"/>
    <cellStyle name="xl91" xfId="58"/>
    <cellStyle name="xl92" xfId="61"/>
    <cellStyle name="xl93" xfId="70"/>
    <cellStyle name="xl94" xfId="76"/>
    <cellStyle name="xl95" xfId="79"/>
    <cellStyle name="xl96" xfId="83"/>
    <cellStyle name="xl97" xfId="91"/>
    <cellStyle name="xl98" xfId="96"/>
    <cellStyle name="xl99" xfId="99"/>
    <cellStyle name="Обычный" xfId="0" builtinId="0"/>
    <cellStyle name="Обычный 2" xfId="2"/>
    <cellStyle name="Обычный 2 2" xfId="3"/>
    <cellStyle name="Обычный 2 2 2" xfId="4"/>
    <cellStyle name="Обычный 2 3" xfId="5"/>
    <cellStyle name="Обычный 2 4" xfId="148"/>
    <cellStyle name="Обычный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7"/>
  <sheetViews>
    <sheetView topLeftCell="A44" zoomScaleNormal="100" workbookViewId="0">
      <selection activeCell="A55" sqref="A55:G55"/>
    </sheetView>
  </sheetViews>
  <sheetFormatPr defaultRowHeight="12.75"/>
  <cols>
    <col min="1" max="1" width="32.5703125" style="1" customWidth="1"/>
    <col min="2" max="2" width="21.42578125" style="1" customWidth="1"/>
    <col min="3" max="3" width="13.85546875" style="1" customWidth="1"/>
    <col min="4" max="4" width="15.140625" style="1" customWidth="1"/>
    <col min="5" max="5" width="12" style="1" customWidth="1"/>
    <col min="6" max="6" width="11.7109375" style="1" customWidth="1"/>
    <col min="7" max="7" width="11" style="1" customWidth="1"/>
    <col min="8" max="16384" width="9.140625" style="1"/>
  </cols>
  <sheetData>
    <row r="1" spans="1:8">
      <c r="A1" s="5"/>
      <c r="B1" s="5"/>
      <c r="C1" s="5"/>
      <c r="D1" s="5"/>
      <c r="E1" s="5"/>
      <c r="F1" s="5"/>
      <c r="G1" s="5"/>
    </row>
    <row r="2" spans="1:8" ht="66.75" customHeight="1">
      <c r="A2" s="52" t="s">
        <v>97</v>
      </c>
      <c r="B2" s="52"/>
      <c r="C2" s="52"/>
      <c r="D2" s="52"/>
      <c r="E2" s="52"/>
      <c r="F2" s="52"/>
      <c r="G2" s="52"/>
    </row>
    <row r="3" spans="1:8">
      <c r="A3" s="8"/>
      <c r="B3" s="8"/>
      <c r="C3" s="8"/>
      <c r="D3" s="8"/>
      <c r="E3" s="8"/>
      <c r="F3" s="8"/>
      <c r="G3" s="9" t="s">
        <v>40</v>
      </c>
    </row>
    <row r="4" spans="1:8" ht="71.25" customHeight="1">
      <c r="A4" s="7" t="s">
        <v>0</v>
      </c>
      <c r="B4" s="7" t="s">
        <v>1</v>
      </c>
      <c r="C4" s="7" t="s">
        <v>98</v>
      </c>
      <c r="D4" s="7" t="s">
        <v>99</v>
      </c>
      <c r="E4" s="7" t="s">
        <v>100</v>
      </c>
      <c r="F4" s="32" t="s">
        <v>90</v>
      </c>
      <c r="G4" s="7" t="s">
        <v>91</v>
      </c>
    </row>
    <row r="5" spans="1:8" ht="20.25" customHeight="1">
      <c r="A5" s="10" t="s">
        <v>48</v>
      </c>
      <c r="B5" s="11"/>
      <c r="C5" s="12">
        <f>C7+C18</f>
        <v>9014.2999999999993</v>
      </c>
      <c r="D5" s="12">
        <f>D7+D18</f>
        <v>17217.599999999999</v>
      </c>
      <c r="E5" s="12">
        <f>E7+E18</f>
        <v>4082.5</v>
      </c>
      <c r="F5" s="49">
        <f>E5/D5*100</f>
        <v>23.711202490474864</v>
      </c>
      <c r="G5" s="12">
        <f>E5/C5*100</f>
        <v>45.289151681217625</v>
      </c>
      <c r="H5" s="2"/>
    </row>
    <row r="6" spans="1:8" ht="17.25" customHeight="1">
      <c r="A6" s="21" t="s">
        <v>2</v>
      </c>
      <c r="B6" s="13"/>
      <c r="C6" s="14"/>
      <c r="D6" s="45"/>
      <c r="E6" s="45"/>
      <c r="F6" s="49"/>
      <c r="G6" s="12"/>
      <c r="H6" s="2"/>
    </row>
    <row r="7" spans="1:8" ht="20.25" customHeight="1">
      <c r="A7" s="33" t="s">
        <v>49</v>
      </c>
      <c r="B7" s="15">
        <v>1E+16</v>
      </c>
      <c r="C7" s="45">
        <f>C8+C10+C11+C13+C16+C17</f>
        <v>7762.7</v>
      </c>
      <c r="D7" s="45">
        <f t="shared" ref="D7" si="0">D8+D10+D11+D13+D16+D17</f>
        <v>10100.599999999999</v>
      </c>
      <c r="E7" s="45">
        <f>E8+E10+E11+E13+E16+E17</f>
        <v>3129.2</v>
      </c>
      <c r="F7" s="50">
        <f t="shared" ref="F7:F26" si="1">E7/D7*100</f>
        <v>30.980337801714754</v>
      </c>
      <c r="G7" s="45">
        <f t="shared" ref="G7:G27" si="2">E7/C7*100</f>
        <v>40.310716632099655</v>
      </c>
      <c r="H7" s="2"/>
    </row>
    <row r="8" spans="1:8" ht="19.5" customHeight="1">
      <c r="A8" s="33" t="s">
        <v>50</v>
      </c>
      <c r="B8" s="15">
        <v>1.01E+16</v>
      </c>
      <c r="C8" s="45">
        <f>C9</f>
        <v>709.9</v>
      </c>
      <c r="D8" s="45">
        <f t="shared" ref="D8:E8" si="3">D9</f>
        <v>2225.1999999999998</v>
      </c>
      <c r="E8" s="45">
        <f t="shared" si="3"/>
        <v>554.79999999999995</v>
      </c>
      <c r="F8" s="50">
        <f t="shared" si="1"/>
        <v>24.932590328959193</v>
      </c>
      <c r="G8" s="45">
        <f t="shared" si="2"/>
        <v>78.151852373573732</v>
      </c>
      <c r="H8" s="2"/>
    </row>
    <row r="9" spans="1:8" ht="19.5" customHeight="1">
      <c r="A9" s="33" t="s">
        <v>51</v>
      </c>
      <c r="B9" s="16" t="s">
        <v>52</v>
      </c>
      <c r="C9" s="45">
        <v>709.9</v>
      </c>
      <c r="D9" s="45">
        <v>2225.1999999999998</v>
      </c>
      <c r="E9" s="45">
        <v>554.79999999999995</v>
      </c>
      <c r="F9" s="50">
        <f t="shared" si="1"/>
        <v>24.932590328959193</v>
      </c>
      <c r="G9" s="45">
        <f t="shared" si="2"/>
        <v>78.151852373573732</v>
      </c>
      <c r="H9" s="2"/>
    </row>
    <row r="10" spans="1:8" ht="18" customHeight="1">
      <c r="A10" s="33" t="s">
        <v>53</v>
      </c>
      <c r="B10" s="15">
        <v>1.03E+16</v>
      </c>
      <c r="C10" s="45">
        <v>859.4</v>
      </c>
      <c r="D10" s="45">
        <v>1810.7</v>
      </c>
      <c r="E10" s="45">
        <v>871.2</v>
      </c>
      <c r="F10" s="50">
        <f t="shared" si="1"/>
        <v>48.113989065002485</v>
      </c>
      <c r="G10" s="45">
        <f t="shared" si="2"/>
        <v>101.3730509657901</v>
      </c>
      <c r="H10" s="2"/>
    </row>
    <row r="11" spans="1:8" ht="18.75" customHeight="1">
      <c r="A11" s="33" t="s">
        <v>54</v>
      </c>
      <c r="B11" s="15">
        <v>1.05E+16</v>
      </c>
      <c r="C11" s="45">
        <f>C12</f>
        <v>5868.4</v>
      </c>
      <c r="D11" s="45">
        <v>3250</v>
      </c>
      <c r="E11" s="46">
        <f>E12</f>
        <v>1454.7</v>
      </c>
      <c r="F11" s="50">
        <f t="shared" si="1"/>
        <v>44.76</v>
      </c>
      <c r="G11" s="45">
        <f t="shared" si="2"/>
        <v>24.788698793538273</v>
      </c>
      <c r="H11" s="2"/>
    </row>
    <row r="12" spans="1:8" ht="16.5" customHeight="1">
      <c r="A12" s="33" t="s">
        <v>55</v>
      </c>
      <c r="B12" s="16" t="s">
        <v>56</v>
      </c>
      <c r="C12" s="45">
        <v>5868.4</v>
      </c>
      <c r="D12" s="45">
        <v>3250</v>
      </c>
      <c r="E12" s="46">
        <v>1454.7</v>
      </c>
      <c r="F12" s="50">
        <f t="shared" si="1"/>
        <v>44.76</v>
      </c>
      <c r="G12" s="45">
        <f t="shared" si="2"/>
        <v>24.788698793538273</v>
      </c>
      <c r="H12" s="2"/>
    </row>
    <row r="13" spans="1:8" ht="19.5" customHeight="1">
      <c r="A13" s="33" t="s">
        <v>57</v>
      </c>
      <c r="B13" s="15">
        <v>1.06E+16</v>
      </c>
      <c r="C13" s="45">
        <f>C14+C15</f>
        <v>205.29999999999998</v>
      </c>
      <c r="D13" s="45">
        <v>2814.7</v>
      </c>
      <c r="E13" s="45">
        <f>E14+E15</f>
        <v>248.39999999999998</v>
      </c>
      <c r="F13" s="50">
        <f t="shared" si="1"/>
        <v>8.8250968131594849</v>
      </c>
      <c r="G13" s="45">
        <f t="shared" si="2"/>
        <v>120.99366780321481</v>
      </c>
      <c r="H13" s="2"/>
    </row>
    <row r="14" spans="1:8" ht="17.25" customHeight="1">
      <c r="A14" s="33" t="s">
        <v>58</v>
      </c>
      <c r="B14" s="16" t="s">
        <v>59</v>
      </c>
      <c r="C14" s="45">
        <v>0.2</v>
      </c>
      <c r="D14" s="45">
        <v>470</v>
      </c>
      <c r="E14" s="45">
        <v>58.3</v>
      </c>
      <c r="F14" s="50">
        <f t="shared" si="1"/>
        <v>12.404255319148936</v>
      </c>
      <c r="G14" s="45" t="s">
        <v>103</v>
      </c>
      <c r="H14" s="48"/>
    </row>
    <row r="15" spans="1:8" ht="16.5" customHeight="1">
      <c r="A15" s="33" t="s">
        <v>60</v>
      </c>
      <c r="B15" s="16" t="s">
        <v>61</v>
      </c>
      <c r="C15" s="45">
        <v>205.1</v>
      </c>
      <c r="D15" s="45">
        <v>2344.6999999999998</v>
      </c>
      <c r="E15" s="45">
        <v>190.1</v>
      </c>
      <c r="F15" s="50">
        <f t="shared" si="1"/>
        <v>8.1076470337356596</v>
      </c>
      <c r="G15" s="45">
        <f t="shared" si="2"/>
        <v>92.686494392979029</v>
      </c>
      <c r="H15" s="2"/>
    </row>
    <row r="16" spans="1:8" ht="15.75" customHeight="1">
      <c r="A16" s="33" t="s">
        <v>62</v>
      </c>
      <c r="B16" s="15">
        <v>1.08E+16</v>
      </c>
      <c r="C16" s="45">
        <v>0.2</v>
      </c>
      <c r="D16" s="45">
        <v>0</v>
      </c>
      <c r="E16" s="45">
        <v>0.1</v>
      </c>
      <c r="F16" s="50">
        <v>0</v>
      </c>
      <c r="G16" s="45">
        <f t="shared" si="2"/>
        <v>50</v>
      </c>
      <c r="H16" s="2"/>
    </row>
    <row r="17" spans="1:8" s="6" customFormat="1" ht="15.75" customHeight="1">
      <c r="A17" s="33" t="s">
        <v>101</v>
      </c>
      <c r="B17" s="44">
        <v>1.1715E+16</v>
      </c>
      <c r="C17" s="45">
        <v>119.5</v>
      </c>
      <c r="D17" s="45"/>
      <c r="E17" s="45"/>
      <c r="F17" s="50">
        <v>0</v>
      </c>
      <c r="G17" s="45">
        <f t="shared" si="2"/>
        <v>0</v>
      </c>
      <c r="H17" s="2"/>
    </row>
    <row r="18" spans="1:8" ht="45" customHeight="1">
      <c r="A18" s="33" t="s">
        <v>63</v>
      </c>
      <c r="B18" s="16" t="s">
        <v>64</v>
      </c>
      <c r="C18" s="45">
        <f>C19+C21+C23+C25+C27</f>
        <v>1251.5999999999999</v>
      </c>
      <c r="D18" s="45">
        <f t="shared" ref="D18:E18" si="4">D19+D21+D23+D25+D27</f>
        <v>7117</v>
      </c>
      <c r="E18" s="45">
        <f t="shared" si="4"/>
        <v>953.3</v>
      </c>
      <c r="F18" s="50">
        <f t="shared" si="1"/>
        <v>13.394688773359562</v>
      </c>
      <c r="G18" s="45">
        <f t="shared" si="2"/>
        <v>76.166506871204859</v>
      </c>
      <c r="H18" s="2"/>
    </row>
    <row r="19" spans="1:8" ht="54.75" customHeight="1">
      <c r="A19" s="33" t="s">
        <v>65</v>
      </c>
      <c r="B19" s="16" t="s">
        <v>66</v>
      </c>
      <c r="C19" s="14">
        <f>C20</f>
        <v>51.6</v>
      </c>
      <c r="D19" s="45">
        <v>108.5</v>
      </c>
      <c r="E19" s="45">
        <v>54.3</v>
      </c>
      <c r="F19" s="50">
        <f t="shared" si="1"/>
        <v>50.046082949308754</v>
      </c>
      <c r="G19" s="45">
        <f t="shared" si="2"/>
        <v>105.23255813953487</v>
      </c>
      <c r="H19" s="2"/>
    </row>
    <row r="20" spans="1:8" ht="41.25" customHeight="1">
      <c r="A20" s="33" t="s">
        <v>67</v>
      </c>
      <c r="B20" s="16" t="s">
        <v>68</v>
      </c>
      <c r="C20" s="14">
        <v>51.6</v>
      </c>
      <c r="D20" s="45">
        <v>108.5</v>
      </c>
      <c r="E20" s="45">
        <v>54.3</v>
      </c>
      <c r="F20" s="50">
        <f t="shared" si="1"/>
        <v>50.046082949308754</v>
      </c>
      <c r="G20" s="45">
        <f t="shared" si="2"/>
        <v>105.23255813953487</v>
      </c>
      <c r="H20" s="2"/>
    </row>
    <row r="21" spans="1:8" ht="67.5" customHeight="1">
      <c r="A21" s="17" t="s">
        <v>69</v>
      </c>
      <c r="B21" s="18">
        <v>2.02200000000001E+16</v>
      </c>
      <c r="C21" s="14">
        <v>0</v>
      </c>
      <c r="D21" s="45">
        <v>5373.2</v>
      </c>
      <c r="E21" s="45">
        <v>222.2</v>
      </c>
      <c r="F21" s="50">
        <f t="shared" si="1"/>
        <v>4.1353383458646613</v>
      </c>
      <c r="G21" s="45">
        <v>0</v>
      </c>
      <c r="H21" s="2"/>
    </row>
    <row r="22" spans="1:8" ht="18.75" hidden="1" customHeight="1">
      <c r="A22" s="33" t="s">
        <v>70</v>
      </c>
      <c r="B22" s="19" t="s">
        <v>71</v>
      </c>
      <c r="C22" s="14"/>
      <c r="D22" s="45"/>
      <c r="E22" s="45"/>
      <c r="F22" s="50" t="e">
        <f t="shared" si="1"/>
        <v>#DIV/0!</v>
      </c>
      <c r="G22" s="45" t="e">
        <f t="shared" si="2"/>
        <v>#DIV/0!</v>
      </c>
      <c r="H22" s="2"/>
    </row>
    <row r="23" spans="1:8" ht="56.25" customHeight="1">
      <c r="A23" s="33" t="s">
        <v>72</v>
      </c>
      <c r="B23" s="16" t="s">
        <v>73</v>
      </c>
      <c r="C23" s="14">
        <f>C24</f>
        <v>121.3</v>
      </c>
      <c r="D23" s="45">
        <v>347</v>
      </c>
      <c r="E23" s="45">
        <v>150.69999999999999</v>
      </c>
      <c r="F23" s="50">
        <f t="shared" si="1"/>
        <v>43.429394812680108</v>
      </c>
      <c r="G23" s="45">
        <f t="shared" si="2"/>
        <v>124.23742786479801</v>
      </c>
      <c r="H23" s="2"/>
    </row>
    <row r="24" spans="1:8" ht="54" customHeight="1">
      <c r="A24" s="33" t="s">
        <v>74</v>
      </c>
      <c r="B24" s="16" t="s">
        <v>75</v>
      </c>
      <c r="C24" s="14">
        <v>121.3</v>
      </c>
      <c r="D24" s="45">
        <v>347</v>
      </c>
      <c r="E24" s="45">
        <v>150.69999999999999</v>
      </c>
      <c r="F24" s="50">
        <f t="shared" si="1"/>
        <v>43.429394812680108</v>
      </c>
      <c r="G24" s="45">
        <f t="shared" si="2"/>
        <v>124.23742786479801</v>
      </c>
      <c r="H24" s="2"/>
    </row>
    <row r="25" spans="1:8" ht="20.25" customHeight="1">
      <c r="A25" s="33" t="s">
        <v>76</v>
      </c>
      <c r="B25" s="16" t="s">
        <v>77</v>
      </c>
      <c r="C25" s="14">
        <f>C26</f>
        <v>778.7</v>
      </c>
      <c r="D25" s="45">
        <v>1288.3</v>
      </c>
      <c r="E25" s="45">
        <v>526.1</v>
      </c>
      <c r="F25" s="50">
        <f t="shared" si="1"/>
        <v>40.836761623845383</v>
      </c>
      <c r="G25" s="45">
        <f t="shared" si="2"/>
        <v>67.561320148966217</v>
      </c>
      <c r="H25" s="2"/>
    </row>
    <row r="26" spans="1:8" s="4" customFormat="1" ht="27" customHeight="1">
      <c r="A26" s="33" t="s">
        <v>78</v>
      </c>
      <c r="B26" s="16" t="s">
        <v>79</v>
      </c>
      <c r="C26" s="14">
        <v>778.7</v>
      </c>
      <c r="D26" s="45">
        <v>1288.3</v>
      </c>
      <c r="E26" s="45">
        <v>526.1</v>
      </c>
      <c r="F26" s="50">
        <f t="shared" si="1"/>
        <v>40.836761623845383</v>
      </c>
      <c r="G26" s="45">
        <f t="shared" si="2"/>
        <v>67.561320148966217</v>
      </c>
      <c r="H26" s="2"/>
    </row>
    <row r="27" spans="1:8" s="4" customFormat="1" ht="24.75" customHeight="1">
      <c r="A27" s="33" t="s">
        <v>80</v>
      </c>
      <c r="B27" s="16" t="s">
        <v>81</v>
      </c>
      <c r="C27" s="14">
        <v>300</v>
      </c>
      <c r="D27" s="45"/>
      <c r="E27" s="45"/>
      <c r="F27" s="50">
        <v>0</v>
      </c>
      <c r="G27" s="45">
        <f t="shared" si="2"/>
        <v>0</v>
      </c>
      <c r="H27" s="2"/>
    </row>
    <row r="28" spans="1:8" ht="15.75" customHeight="1">
      <c r="A28" s="10" t="s">
        <v>3</v>
      </c>
      <c r="B28" s="20"/>
      <c r="C28" s="12">
        <f>C30+C34+C36+C39+C44+C42</f>
        <v>6053.1</v>
      </c>
      <c r="D28" s="12">
        <f t="shared" ref="D28:E28" si="5">D30+D34+D36+D39+D44+D42</f>
        <v>17320.100000000002</v>
      </c>
      <c r="E28" s="12">
        <f t="shared" si="5"/>
        <v>4828.8999999999996</v>
      </c>
      <c r="F28" s="49">
        <f t="shared" ref="F28:F45" si="6">E28/D28*100</f>
        <v>27.88032401660498</v>
      </c>
      <c r="G28" s="12">
        <f t="shared" ref="G28:G45" si="7">E28/C28*100</f>
        <v>79.775652145181795</v>
      </c>
    </row>
    <row r="29" spans="1:8" ht="16.5" customHeight="1">
      <c r="A29" s="21" t="s">
        <v>2</v>
      </c>
      <c r="B29" s="22"/>
      <c r="C29" s="12"/>
      <c r="D29" s="12"/>
      <c r="E29" s="12"/>
      <c r="F29" s="49"/>
      <c r="G29" s="12"/>
    </row>
    <row r="30" spans="1:8" ht="17.25" customHeight="1">
      <c r="A30" s="21" t="s">
        <v>4</v>
      </c>
      <c r="B30" s="23" t="s">
        <v>5</v>
      </c>
      <c r="C30" s="14">
        <f t="shared" ref="C30" si="8">C31+C32+C33</f>
        <v>1785.6</v>
      </c>
      <c r="D30" s="45">
        <f t="shared" ref="D30:E30" si="9">D31+D32+D33</f>
        <v>3778.8</v>
      </c>
      <c r="E30" s="45">
        <f t="shared" si="9"/>
        <v>2082.5</v>
      </c>
      <c r="F30" s="50">
        <f t="shared" si="6"/>
        <v>55.11008785857944</v>
      </c>
      <c r="G30" s="45">
        <f t="shared" si="7"/>
        <v>116.6274641577061</v>
      </c>
    </row>
    <row r="31" spans="1:8" ht="51.75" customHeight="1">
      <c r="A31" s="21" t="s">
        <v>6</v>
      </c>
      <c r="B31" s="24" t="s">
        <v>7</v>
      </c>
      <c r="C31" s="14">
        <v>1775.3</v>
      </c>
      <c r="D31" s="47">
        <v>3764.8</v>
      </c>
      <c r="E31" s="45">
        <v>2075.8000000000002</v>
      </c>
      <c r="F31" s="50">
        <f t="shared" si="6"/>
        <v>55.137059073523162</v>
      </c>
      <c r="G31" s="45">
        <f t="shared" si="7"/>
        <v>116.92671661127699</v>
      </c>
    </row>
    <row r="32" spans="1:8" ht="18" customHeight="1">
      <c r="A32" s="21" t="s">
        <v>8</v>
      </c>
      <c r="B32" s="23" t="s">
        <v>9</v>
      </c>
      <c r="C32" s="14">
        <v>0</v>
      </c>
      <c r="D32" s="47">
        <v>5</v>
      </c>
      <c r="E32" s="45">
        <v>0</v>
      </c>
      <c r="F32" s="50">
        <f t="shared" si="6"/>
        <v>0</v>
      </c>
      <c r="G32" s="45">
        <v>0</v>
      </c>
    </row>
    <row r="33" spans="1:8" ht="17.25" customHeight="1">
      <c r="A33" s="21" t="s">
        <v>10</v>
      </c>
      <c r="B33" s="23" t="s">
        <v>11</v>
      </c>
      <c r="C33" s="14">
        <v>10.3</v>
      </c>
      <c r="D33" s="45">
        <v>9</v>
      </c>
      <c r="E33" s="45">
        <v>6.7</v>
      </c>
      <c r="F33" s="50">
        <f t="shared" si="6"/>
        <v>74.444444444444443</v>
      </c>
      <c r="G33" s="45">
        <f t="shared" si="7"/>
        <v>65.048543689320383</v>
      </c>
    </row>
    <row r="34" spans="1:8" ht="19.5" customHeight="1">
      <c r="A34" s="21" t="s">
        <v>12</v>
      </c>
      <c r="B34" s="23" t="s">
        <v>13</v>
      </c>
      <c r="C34" s="14">
        <f t="shared" ref="C34:E34" si="10">C35</f>
        <v>121.3</v>
      </c>
      <c r="D34" s="45">
        <f t="shared" si="10"/>
        <v>347</v>
      </c>
      <c r="E34" s="45">
        <f t="shared" si="10"/>
        <v>150.69999999999999</v>
      </c>
      <c r="F34" s="50">
        <f t="shared" si="6"/>
        <v>43.429394812680108</v>
      </c>
      <c r="G34" s="45">
        <f t="shared" si="7"/>
        <v>124.23742786479801</v>
      </c>
    </row>
    <row r="35" spans="1:8" ht="31.5" customHeight="1">
      <c r="A35" s="21" t="s">
        <v>14</v>
      </c>
      <c r="B35" s="23" t="s">
        <v>15</v>
      </c>
      <c r="C35" s="14">
        <v>121.3</v>
      </c>
      <c r="D35" s="45">
        <v>347</v>
      </c>
      <c r="E35" s="45">
        <v>150.69999999999999</v>
      </c>
      <c r="F35" s="50">
        <f t="shared" si="6"/>
        <v>43.429394812680108</v>
      </c>
      <c r="G35" s="45">
        <f t="shared" si="7"/>
        <v>124.23742786479801</v>
      </c>
    </row>
    <row r="36" spans="1:8" ht="17.25" customHeight="1">
      <c r="A36" s="21" t="s">
        <v>16</v>
      </c>
      <c r="B36" s="23" t="s">
        <v>17</v>
      </c>
      <c r="C36" s="14">
        <f t="shared" ref="C36" si="11">C37+C38</f>
        <v>2194</v>
      </c>
      <c r="D36" s="45">
        <f t="shared" ref="D36:E36" si="12">D37+D38</f>
        <v>7058.9</v>
      </c>
      <c r="E36" s="45">
        <f t="shared" si="12"/>
        <v>270</v>
      </c>
      <c r="F36" s="50">
        <f t="shared" si="6"/>
        <v>3.8249585629489018</v>
      </c>
      <c r="G36" s="45">
        <f t="shared" si="7"/>
        <v>12.306289881494987</v>
      </c>
    </row>
    <row r="37" spans="1:8" ht="28.5" customHeight="1">
      <c r="A37" s="21" t="s">
        <v>18</v>
      </c>
      <c r="B37" s="23" t="s">
        <v>19</v>
      </c>
      <c r="C37" s="14">
        <v>1852</v>
      </c>
      <c r="D37" s="45">
        <v>7058.9</v>
      </c>
      <c r="E37" s="45">
        <v>270</v>
      </c>
      <c r="F37" s="50">
        <f t="shared" si="6"/>
        <v>3.8249585629489018</v>
      </c>
      <c r="G37" s="45">
        <f t="shared" si="7"/>
        <v>14.578833693304535</v>
      </c>
    </row>
    <row r="38" spans="1:8" ht="32.25" customHeight="1">
      <c r="A38" s="25" t="s">
        <v>42</v>
      </c>
      <c r="B38" s="23" t="s">
        <v>41</v>
      </c>
      <c r="C38" s="14">
        <v>342</v>
      </c>
      <c r="D38" s="45">
        <v>0</v>
      </c>
      <c r="E38" s="45">
        <v>0</v>
      </c>
      <c r="F38" s="50">
        <v>0</v>
      </c>
      <c r="G38" s="45">
        <f t="shared" si="7"/>
        <v>0</v>
      </c>
    </row>
    <row r="39" spans="1:8" ht="20.25" customHeight="1">
      <c r="A39" s="21" t="s">
        <v>20</v>
      </c>
      <c r="B39" s="23" t="s">
        <v>21</v>
      </c>
      <c r="C39" s="14">
        <f t="shared" ref="C39" si="13">C40+C41</f>
        <v>188.6</v>
      </c>
      <c r="D39" s="45">
        <f t="shared" ref="D39:E39" si="14">D40+D41</f>
        <v>1726.6000000000001</v>
      </c>
      <c r="E39" s="45">
        <f t="shared" si="14"/>
        <v>185.39999999999998</v>
      </c>
      <c r="F39" s="50">
        <f t="shared" si="6"/>
        <v>10.737866326885205</v>
      </c>
      <c r="G39" s="45">
        <f t="shared" si="7"/>
        <v>98.303287380699885</v>
      </c>
      <c r="H39" s="3"/>
    </row>
    <row r="40" spans="1:8" ht="20.25" customHeight="1">
      <c r="A40" s="21" t="s">
        <v>22</v>
      </c>
      <c r="B40" s="23" t="s">
        <v>23</v>
      </c>
      <c r="C40" s="14">
        <v>5</v>
      </c>
      <c r="D40" s="45">
        <v>10.9</v>
      </c>
      <c r="E40" s="45">
        <v>4.2</v>
      </c>
      <c r="F40" s="50">
        <f t="shared" si="6"/>
        <v>38.532110091743121</v>
      </c>
      <c r="G40" s="45">
        <f t="shared" si="7"/>
        <v>84.000000000000014</v>
      </c>
    </row>
    <row r="41" spans="1:8" ht="20.25" customHeight="1">
      <c r="A41" s="21" t="s">
        <v>24</v>
      </c>
      <c r="B41" s="23" t="s">
        <v>25</v>
      </c>
      <c r="C41" s="14">
        <v>183.6</v>
      </c>
      <c r="D41" s="45">
        <v>1715.7</v>
      </c>
      <c r="E41" s="45">
        <v>181.2</v>
      </c>
      <c r="F41" s="50">
        <f t="shared" si="6"/>
        <v>10.561286938275922</v>
      </c>
      <c r="G41" s="45">
        <f t="shared" si="7"/>
        <v>98.69281045751633</v>
      </c>
      <c r="H41" s="3"/>
    </row>
    <row r="42" spans="1:8" s="6" customFormat="1" ht="20.25" customHeight="1">
      <c r="A42" s="21" t="s">
        <v>85</v>
      </c>
      <c r="B42" s="23" t="s">
        <v>83</v>
      </c>
      <c r="C42" s="14">
        <f>C43</f>
        <v>12.6</v>
      </c>
      <c r="D42" s="45">
        <f>D43</f>
        <v>0</v>
      </c>
      <c r="E42" s="45">
        <f>E43</f>
        <v>0</v>
      </c>
      <c r="F42" s="50">
        <v>0</v>
      </c>
      <c r="G42" s="45">
        <f t="shared" si="7"/>
        <v>0</v>
      </c>
      <c r="H42" s="3"/>
    </row>
    <row r="43" spans="1:8" s="6" customFormat="1" ht="41.25" customHeight="1">
      <c r="A43" s="21" t="s">
        <v>86</v>
      </c>
      <c r="B43" s="23" t="s">
        <v>84</v>
      </c>
      <c r="C43" s="14">
        <v>12.6</v>
      </c>
      <c r="D43" s="45">
        <v>0</v>
      </c>
      <c r="E43" s="45">
        <v>0</v>
      </c>
      <c r="F43" s="50">
        <v>0</v>
      </c>
      <c r="G43" s="45">
        <f t="shared" si="7"/>
        <v>0</v>
      </c>
      <c r="H43" s="3"/>
    </row>
    <row r="44" spans="1:8" ht="21" customHeight="1">
      <c r="A44" s="21" t="s">
        <v>46</v>
      </c>
      <c r="B44" s="23" t="s">
        <v>26</v>
      </c>
      <c r="C44" s="14">
        <f t="shared" ref="C44:D44" si="15">C45</f>
        <v>1751</v>
      </c>
      <c r="D44" s="45">
        <f t="shared" si="15"/>
        <v>4408.8</v>
      </c>
      <c r="E44" s="45">
        <f>E45</f>
        <v>2140.3000000000002</v>
      </c>
      <c r="F44" s="50">
        <f t="shared" si="6"/>
        <v>48.546089638904007</v>
      </c>
      <c r="G44" s="45">
        <f t="shared" si="7"/>
        <v>122.23300970873787</v>
      </c>
    </row>
    <row r="45" spans="1:8" ht="18.75" customHeight="1">
      <c r="A45" s="21" t="s">
        <v>27</v>
      </c>
      <c r="B45" s="23" t="s">
        <v>28</v>
      </c>
      <c r="C45" s="14">
        <v>1751</v>
      </c>
      <c r="D45" s="45">
        <v>4408.8</v>
      </c>
      <c r="E45" s="45">
        <v>2140.3000000000002</v>
      </c>
      <c r="F45" s="50">
        <f t="shared" si="6"/>
        <v>48.546089638904007</v>
      </c>
      <c r="G45" s="45">
        <f t="shared" si="7"/>
        <v>122.23300970873787</v>
      </c>
    </row>
    <row r="46" spans="1:8" ht="31.5" customHeight="1">
      <c r="A46" s="26" t="s">
        <v>29</v>
      </c>
      <c r="B46" s="27"/>
      <c r="C46" s="14">
        <f>C5-C28</f>
        <v>2961.1999999999989</v>
      </c>
      <c r="D46" s="45">
        <f>D5-D28</f>
        <v>-102.50000000000364</v>
      </c>
      <c r="E46" s="45">
        <f>E5-E28</f>
        <v>-746.39999999999964</v>
      </c>
      <c r="F46" s="50"/>
      <c r="G46" s="45"/>
    </row>
    <row r="47" spans="1:8" ht="20.25" customHeight="1">
      <c r="A47" s="28" t="s">
        <v>30</v>
      </c>
      <c r="B47" s="20"/>
      <c r="C47" s="12">
        <f t="shared" ref="C47" si="16">C49</f>
        <v>-2961.2</v>
      </c>
      <c r="D47" s="12">
        <f t="shared" ref="D47:E47" si="17">D49</f>
        <v>102.5</v>
      </c>
      <c r="E47" s="12">
        <f t="shared" si="17"/>
        <v>746.40000000000055</v>
      </c>
      <c r="F47" s="49"/>
      <c r="G47" s="12"/>
    </row>
    <row r="48" spans="1:8" ht="20.25" customHeight="1">
      <c r="A48" s="29" t="s">
        <v>2</v>
      </c>
      <c r="B48" s="23"/>
      <c r="C48" s="14"/>
      <c r="D48" s="45"/>
      <c r="E48" s="45"/>
      <c r="F48" s="50"/>
      <c r="G48" s="45"/>
    </row>
    <row r="49" spans="1:7" ht="33" customHeight="1">
      <c r="A49" s="29" t="s">
        <v>31</v>
      </c>
      <c r="B49" s="23" t="s">
        <v>32</v>
      </c>
      <c r="C49" s="14">
        <f t="shared" ref="C49" si="18">C50+C51</f>
        <v>-2961.2</v>
      </c>
      <c r="D49" s="45">
        <f t="shared" ref="D49:E49" si="19">D50+D51</f>
        <v>102.5</v>
      </c>
      <c r="E49" s="45">
        <f t="shared" si="19"/>
        <v>746.40000000000055</v>
      </c>
      <c r="F49" s="50"/>
      <c r="G49" s="45"/>
    </row>
    <row r="50" spans="1:7" ht="30.75" customHeight="1">
      <c r="A50" s="29" t="s">
        <v>33</v>
      </c>
      <c r="B50" s="23" t="s">
        <v>34</v>
      </c>
      <c r="C50" s="45">
        <v>-9414</v>
      </c>
      <c r="D50" s="45">
        <v>-17217.599999999999</v>
      </c>
      <c r="E50" s="45">
        <v>-4120.3999999999996</v>
      </c>
      <c r="F50" s="50"/>
      <c r="G50" s="45"/>
    </row>
    <row r="51" spans="1:7" ht="33.75" customHeight="1">
      <c r="A51" s="29" t="s">
        <v>35</v>
      </c>
      <c r="B51" s="23" t="s">
        <v>36</v>
      </c>
      <c r="C51" s="45">
        <v>6452.8</v>
      </c>
      <c r="D51" s="45">
        <v>17320.099999999999</v>
      </c>
      <c r="E51" s="45">
        <v>4866.8</v>
      </c>
      <c r="F51" s="50"/>
      <c r="G51" s="45"/>
    </row>
    <row r="52" spans="1:7">
      <c r="A52" s="5"/>
      <c r="B52" s="5"/>
      <c r="C52" s="5"/>
      <c r="D52" s="5"/>
      <c r="E52" s="5"/>
      <c r="F52" s="5"/>
      <c r="G52" s="5"/>
    </row>
    <row r="53" spans="1:7">
      <c r="A53" s="5"/>
      <c r="B53" s="5"/>
      <c r="C53" s="5"/>
      <c r="D53" s="5"/>
      <c r="E53" s="5"/>
      <c r="F53" s="5"/>
      <c r="G53" s="5"/>
    </row>
    <row r="54" spans="1:7" ht="0.75" customHeight="1">
      <c r="A54" s="5"/>
      <c r="B54" s="5"/>
      <c r="C54" s="5"/>
      <c r="D54" s="5"/>
      <c r="E54" s="5"/>
      <c r="F54" s="5"/>
      <c r="G54" s="5"/>
    </row>
    <row r="55" spans="1:7" ht="26.25" customHeight="1">
      <c r="A55" s="51"/>
      <c r="B55" s="51"/>
      <c r="C55" s="51"/>
      <c r="D55" s="51"/>
      <c r="E55" s="51"/>
      <c r="F55" s="51"/>
      <c r="G55" s="51"/>
    </row>
    <row r="56" spans="1:7">
      <c r="A56" s="5"/>
      <c r="B56" s="5"/>
      <c r="C56" s="5"/>
      <c r="D56" s="5"/>
      <c r="E56" s="5"/>
      <c r="F56" s="5"/>
      <c r="G56" s="5"/>
    </row>
    <row r="57" spans="1:7">
      <c r="A57" s="5"/>
      <c r="B57" s="5"/>
      <c r="C57" s="5"/>
      <c r="D57" s="5"/>
      <c r="E57" s="5"/>
      <c r="F57" s="5"/>
      <c r="G57" s="5"/>
    </row>
  </sheetData>
  <mergeCells count="2">
    <mergeCell ref="A55:G55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A10" sqref="A10:G10"/>
    </sheetView>
  </sheetViews>
  <sheetFormatPr defaultRowHeight="12.75"/>
  <cols>
    <col min="1" max="1" width="26.5703125" style="1" customWidth="1"/>
    <col min="2" max="2" width="18.7109375" style="1" customWidth="1"/>
    <col min="3" max="3" width="14.5703125" style="1" customWidth="1"/>
    <col min="4" max="4" width="18.28515625" style="1" customWidth="1"/>
    <col min="5" max="5" width="14" style="1" customWidth="1"/>
    <col min="6" max="6" width="13.5703125" style="1" customWidth="1"/>
    <col min="7" max="7" width="14.140625" style="1" customWidth="1"/>
    <col min="8" max="16384" width="9.140625" style="1"/>
  </cols>
  <sheetData>
    <row r="1" spans="1:7">
      <c r="A1" s="5"/>
      <c r="B1" s="5"/>
      <c r="C1" s="5"/>
      <c r="D1" s="5"/>
      <c r="E1" s="5"/>
      <c r="F1" s="5"/>
      <c r="G1" s="5"/>
    </row>
    <row r="2" spans="1:7" ht="96" customHeight="1">
      <c r="A2" s="52" t="s">
        <v>102</v>
      </c>
      <c r="B2" s="51"/>
      <c r="C2" s="51"/>
      <c r="D2" s="51"/>
      <c r="E2" s="51"/>
      <c r="F2" s="51"/>
      <c r="G2" s="51"/>
    </row>
    <row r="3" spans="1:7" ht="15">
      <c r="A3" s="30"/>
      <c r="B3" s="30"/>
      <c r="C3" s="30"/>
      <c r="D3" s="30"/>
      <c r="E3" s="30"/>
      <c r="F3" s="30"/>
      <c r="G3" s="31"/>
    </row>
    <row r="4" spans="1:7" ht="86.25" customHeight="1">
      <c r="A4" s="34" t="s">
        <v>37</v>
      </c>
      <c r="B4" s="34" t="s">
        <v>82</v>
      </c>
      <c r="C4" s="34" t="s">
        <v>94</v>
      </c>
      <c r="D4" s="34" t="s">
        <v>95</v>
      </c>
      <c r="E4" s="34" t="s">
        <v>96</v>
      </c>
      <c r="F4" s="34" t="s">
        <v>92</v>
      </c>
      <c r="G4" s="34" t="s">
        <v>91</v>
      </c>
    </row>
    <row r="5" spans="1:7" ht="61.5" customHeight="1">
      <c r="A5" s="35" t="s">
        <v>38</v>
      </c>
      <c r="B5" s="36">
        <v>4.5</v>
      </c>
      <c r="C5" s="37">
        <v>1075.3</v>
      </c>
      <c r="D5" s="37">
        <v>2542.6999999999998</v>
      </c>
      <c r="E5" s="37">
        <v>1352.1</v>
      </c>
      <c r="F5" s="37">
        <f>E5/D5*100</f>
        <v>53.17575805246392</v>
      </c>
      <c r="G5" s="37">
        <f>E5/C5*100</f>
        <v>125.74165349204873</v>
      </c>
    </row>
    <row r="6" spans="1:7" ht="48.75" customHeight="1">
      <c r="A6" s="35" t="s">
        <v>39</v>
      </c>
      <c r="B6" s="36">
        <v>4.2</v>
      </c>
      <c r="C6" s="37">
        <v>1165.3</v>
      </c>
      <c r="D6" s="37">
        <v>2908.6</v>
      </c>
      <c r="E6" s="37">
        <v>1298.4000000000001</v>
      </c>
      <c r="F6" s="37">
        <f>E6/D6*100</f>
        <v>44.640033005569698</v>
      </c>
      <c r="G6" s="37">
        <f>E6/C6*100</f>
        <v>111.42195142881664</v>
      </c>
    </row>
    <row r="7" spans="1:7" ht="15">
      <c r="A7" s="30"/>
      <c r="B7" s="30"/>
      <c r="C7" s="30"/>
      <c r="D7" s="30"/>
      <c r="E7" s="30"/>
      <c r="F7" s="30"/>
      <c r="G7" s="30"/>
    </row>
    <row r="8" spans="1:7" ht="15">
      <c r="A8" s="30"/>
      <c r="B8" s="30"/>
      <c r="C8" s="30"/>
      <c r="D8" s="30"/>
      <c r="E8" s="30"/>
      <c r="F8" s="30"/>
      <c r="G8" s="30"/>
    </row>
    <row r="9" spans="1:7" ht="15">
      <c r="A9" s="30"/>
      <c r="B9" s="30"/>
      <c r="C9" s="30"/>
      <c r="D9" s="30"/>
      <c r="E9" s="30"/>
      <c r="F9" s="30"/>
      <c r="G9" s="30"/>
    </row>
    <row r="10" spans="1:7" ht="14.25">
      <c r="A10" s="51"/>
      <c r="B10" s="51"/>
      <c r="C10" s="51"/>
      <c r="D10" s="51"/>
      <c r="E10" s="51"/>
      <c r="F10" s="51"/>
      <c r="G10" s="51"/>
    </row>
    <row r="11" spans="1:7" ht="15">
      <c r="A11" s="30"/>
      <c r="B11" s="30"/>
      <c r="C11" s="30"/>
      <c r="D11" s="30"/>
      <c r="E11" s="30"/>
      <c r="F11" s="30"/>
      <c r="G11" s="30"/>
    </row>
    <row r="12" spans="1:7" ht="15">
      <c r="A12" s="30"/>
      <c r="B12" s="30"/>
      <c r="C12" s="30"/>
      <c r="D12" s="30"/>
      <c r="E12" s="30"/>
      <c r="F12" s="30"/>
      <c r="G12" s="30"/>
    </row>
    <row r="13" spans="1:7" ht="15">
      <c r="A13" s="30"/>
      <c r="B13" s="30"/>
      <c r="C13" s="30"/>
      <c r="D13" s="30"/>
      <c r="E13" s="30"/>
      <c r="F13" s="30"/>
      <c r="G13" s="30"/>
    </row>
    <row r="14" spans="1:7" ht="15">
      <c r="A14" s="30"/>
      <c r="B14" s="30"/>
      <c r="C14" s="30"/>
      <c r="D14" s="30"/>
      <c r="E14" s="30"/>
      <c r="F14" s="30"/>
      <c r="G14" s="30"/>
    </row>
    <row r="15" spans="1:7">
      <c r="A15" s="5"/>
      <c r="B15" s="5"/>
      <c r="C15" s="5"/>
      <c r="D15" s="5"/>
      <c r="E15" s="5"/>
      <c r="F15" s="5"/>
      <c r="G15" s="5"/>
    </row>
    <row r="16" spans="1:7">
      <c r="A16" s="5"/>
      <c r="B16" s="5"/>
      <c r="C16" s="5"/>
      <c r="D16" s="5"/>
      <c r="E16" s="5"/>
      <c r="F16" s="5"/>
      <c r="G16" s="5"/>
    </row>
    <row r="17" spans="1:7">
      <c r="A17" s="5"/>
      <c r="B17" s="5"/>
      <c r="C17" s="5"/>
      <c r="D17" s="5"/>
      <c r="E17" s="5"/>
      <c r="F17" s="5"/>
      <c r="G17" s="5"/>
    </row>
    <row r="18" spans="1:7">
      <c r="A18" s="5"/>
      <c r="B18" s="5"/>
      <c r="C18" s="5"/>
      <c r="D18" s="5"/>
      <c r="E18" s="5"/>
      <c r="F18" s="5"/>
      <c r="G18" s="5"/>
    </row>
    <row r="19" spans="1:7">
      <c r="A19" s="5"/>
      <c r="B19" s="5"/>
      <c r="C19" s="5"/>
      <c r="D19" s="5"/>
      <c r="E19" s="5"/>
      <c r="F19" s="5"/>
      <c r="G19" s="5"/>
    </row>
    <row r="20" spans="1:7">
      <c r="A20" s="5"/>
      <c r="B20" s="5"/>
      <c r="C20" s="5"/>
      <c r="D20" s="5"/>
      <c r="E20" s="5"/>
      <c r="F20" s="5"/>
      <c r="G20" s="5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selection activeCell="A14" sqref="A14:F14"/>
    </sheetView>
  </sheetViews>
  <sheetFormatPr defaultRowHeight="12.75"/>
  <cols>
    <col min="1" max="1" width="39.7109375" style="1" customWidth="1"/>
    <col min="2" max="2" width="13.5703125" style="1" customWidth="1"/>
    <col min="3" max="3" width="17.42578125" style="1" customWidth="1"/>
    <col min="4" max="4" width="14.28515625" style="1" customWidth="1"/>
    <col min="5" max="5" width="14.5703125" style="1" customWidth="1"/>
    <col min="6" max="6" width="17.7109375" style="1" customWidth="1"/>
    <col min="7" max="16384" width="9.140625" style="1"/>
  </cols>
  <sheetData>
    <row r="1" spans="1:6">
      <c r="A1" s="5"/>
      <c r="B1" s="5"/>
      <c r="C1" s="5"/>
      <c r="D1" s="5"/>
      <c r="E1" s="5"/>
      <c r="F1" s="5"/>
    </row>
    <row r="2" spans="1:6" ht="96" customHeight="1">
      <c r="A2" s="52" t="s">
        <v>93</v>
      </c>
      <c r="B2" s="51"/>
      <c r="C2" s="51"/>
      <c r="D2" s="51"/>
      <c r="E2" s="51"/>
      <c r="F2" s="51"/>
    </row>
    <row r="3" spans="1:6">
      <c r="A3" s="8"/>
      <c r="B3" s="8"/>
      <c r="C3" s="8"/>
      <c r="D3" s="8"/>
      <c r="E3" s="8"/>
      <c r="F3" s="9"/>
    </row>
    <row r="4" spans="1:6" ht="76.5" customHeight="1">
      <c r="A4" s="38" t="s">
        <v>43</v>
      </c>
      <c r="B4" s="38" t="s">
        <v>94</v>
      </c>
      <c r="C4" s="38" t="s">
        <v>95</v>
      </c>
      <c r="D4" s="38" t="s">
        <v>96</v>
      </c>
      <c r="E4" s="38" t="s">
        <v>92</v>
      </c>
      <c r="F4" s="38" t="s">
        <v>91</v>
      </c>
    </row>
    <row r="5" spans="1:6" s="4" customFormat="1" ht="72.75" customHeight="1">
      <c r="A5" s="39" t="s">
        <v>47</v>
      </c>
      <c r="B5" s="40">
        <v>0</v>
      </c>
      <c r="C5" s="40">
        <v>2</v>
      </c>
      <c r="D5" s="40">
        <v>0</v>
      </c>
      <c r="E5" s="40">
        <f t="shared" ref="E5:E6" si="0">D5/C5*100</f>
        <v>0</v>
      </c>
      <c r="F5" s="45">
        <v>0</v>
      </c>
    </row>
    <row r="6" spans="1:6" ht="58.5" customHeight="1">
      <c r="A6" s="41" t="s">
        <v>45</v>
      </c>
      <c r="B6" s="40">
        <v>183.6</v>
      </c>
      <c r="C6" s="40">
        <v>1715.7</v>
      </c>
      <c r="D6" s="40">
        <v>181.2</v>
      </c>
      <c r="E6" s="40">
        <f t="shared" si="0"/>
        <v>10.561286938275922</v>
      </c>
      <c r="F6" s="45">
        <f t="shared" ref="F6:F10" si="1">D6/B6*100</f>
        <v>98.69281045751633</v>
      </c>
    </row>
    <row r="7" spans="1:6" ht="81.75" customHeight="1">
      <c r="A7" s="41" t="s">
        <v>87</v>
      </c>
      <c r="B7" s="40">
        <v>1852</v>
      </c>
      <c r="C7" s="40">
        <v>7058.9</v>
      </c>
      <c r="D7" s="40">
        <v>270</v>
      </c>
      <c r="E7" s="40">
        <f>D7/C7*100</f>
        <v>3.8249585629489018</v>
      </c>
      <c r="F7" s="45">
        <f t="shared" si="1"/>
        <v>14.578833693304535</v>
      </c>
    </row>
    <row r="8" spans="1:6" s="6" customFormat="1" ht="81.75" hidden="1" customHeight="1">
      <c r="A8" s="41" t="s">
        <v>88</v>
      </c>
      <c r="B8" s="40">
        <v>0</v>
      </c>
      <c r="C8" s="43">
        <v>0</v>
      </c>
      <c r="D8" s="43">
        <v>0</v>
      </c>
      <c r="E8" s="40" t="e">
        <f t="shared" ref="E8:E10" si="2">D8/C8*100</f>
        <v>#DIV/0!</v>
      </c>
      <c r="F8" s="45" t="e">
        <f t="shared" si="1"/>
        <v>#DIV/0!</v>
      </c>
    </row>
    <row r="9" spans="1:6" s="6" customFormat="1" ht="81.75" customHeight="1">
      <c r="A9" s="41" t="s">
        <v>89</v>
      </c>
      <c r="B9" s="40">
        <v>1751</v>
      </c>
      <c r="C9" s="40">
        <v>4408.8</v>
      </c>
      <c r="D9" s="40">
        <v>2140.3000000000002</v>
      </c>
      <c r="E9" s="40">
        <f t="shared" si="2"/>
        <v>48.546089638904007</v>
      </c>
      <c r="F9" s="45">
        <f t="shared" si="1"/>
        <v>122.23300970873787</v>
      </c>
    </row>
    <row r="10" spans="1:6" ht="19.5" customHeight="1">
      <c r="A10" s="28" t="s">
        <v>44</v>
      </c>
      <c r="B10" s="42">
        <f>SUM(B5:B9)</f>
        <v>3786.6</v>
      </c>
      <c r="C10" s="42">
        <f>SUM(C5:C9)</f>
        <v>13185.400000000001</v>
      </c>
      <c r="D10" s="42">
        <f>SUM(D5:D9)</f>
        <v>2591.5</v>
      </c>
      <c r="E10" s="42">
        <f t="shared" si="2"/>
        <v>19.65431462071685</v>
      </c>
      <c r="F10" s="12">
        <f t="shared" si="1"/>
        <v>68.438704906776522</v>
      </c>
    </row>
    <row r="11" spans="1:6">
      <c r="A11" s="8"/>
      <c r="B11" s="8"/>
      <c r="C11" s="8"/>
      <c r="D11" s="8"/>
      <c r="E11" s="8"/>
      <c r="F11" s="8"/>
    </row>
    <row r="12" spans="1:6">
      <c r="A12" s="8"/>
      <c r="B12" s="8"/>
      <c r="C12" s="8"/>
      <c r="D12" s="8"/>
      <c r="E12" s="8"/>
      <c r="F12" s="8"/>
    </row>
    <row r="13" spans="1:6">
      <c r="A13" s="8"/>
      <c r="B13" s="8"/>
      <c r="C13" s="8"/>
      <c r="D13" s="8"/>
      <c r="E13" s="8"/>
      <c r="F13" s="8"/>
    </row>
    <row r="14" spans="1:6" ht="14.25">
      <c r="A14" s="51"/>
      <c r="B14" s="51"/>
      <c r="C14" s="51"/>
      <c r="D14" s="51"/>
      <c r="E14" s="51"/>
      <c r="F14" s="51"/>
    </row>
    <row r="15" spans="1:6">
      <c r="A15" s="8"/>
      <c r="B15" s="8"/>
      <c r="C15" s="8"/>
      <c r="D15" s="8"/>
      <c r="E15" s="8"/>
      <c r="F15" s="8"/>
    </row>
    <row r="16" spans="1:6">
      <c r="A16" s="8"/>
      <c r="B16" s="8"/>
      <c r="C16" s="8"/>
      <c r="D16" s="8"/>
      <c r="E16" s="8"/>
      <c r="F16" s="8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D18" s="5"/>
      <c r="E18" s="5"/>
      <c r="F18" s="5"/>
    </row>
    <row r="19" spans="1:6">
      <c r="A19" s="5"/>
      <c r="B19" s="5"/>
      <c r="C19" s="5"/>
      <c r="D19" s="5"/>
      <c r="E19" s="5"/>
      <c r="F19" s="5"/>
    </row>
    <row r="20" spans="1:6">
      <c r="A20" s="5"/>
      <c r="B20" s="5"/>
      <c r="C20" s="5"/>
      <c r="D20" s="5"/>
      <c r="E20" s="5"/>
      <c r="F20" s="5"/>
    </row>
  </sheetData>
  <mergeCells count="2">
    <mergeCell ref="A2:F2"/>
    <mergeCell ref="A14:F14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2024-07-12T06:38:14Z</cp:lastPrinted>
  <dcterms:created xsi:type="dcterms:W3CDTF">2017-04-17T10:25:39Z</dcterms:created>
  <dcterms:modified xsi:type="dcterms:W3CDTF">2024-07-12T07:17:05Z</dcterms:modified>
</cp:coreProperties>
</file>