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2"/>
  <c r="G15"/>
  <c r="G16"/>
  <c r="G17"/>
  <c r="G20"/>
  <c r="G21"/>
  <c r="G23"/>
  <c r="G25"/>
  <c r="G26"/>
  <c r="G30"/>
  <c r="G31"/>
  <c r="G33"/>
  <c r="G35"/>
  <c r="G37"/>
  <c r="G38"/>
  <c r="G39"/>
  <c r="G40"/>
  <c r="G41"/>
  <c r="G43"/>
  <c r="G45"/>
  <c r="F8"/>
  <c r="F9"/>
  <c r="F10"/>
  <c r="F12"/>
  <c r="F14"/>
  <c r="F15"/>
  <c r="F19"/>
  <c r="F20"/>
  <c r="F21"/>
  <c r="F23"/>
  <c r="F25"/>
  <c r="F30"/>
  <c r="F32"/>
  <c r="F33"/>
  <c r="F35"/>
  <c r="F37"/>
  <c r="F40"/>
  <c r="F41"/>
  <c r="F45"/>
  <c r="D19"/>
  <c r="E19"/>
  <c r="D13"/>
  <c r="E13"/>
  <c r="G13" s="1"/>
  <c r="D24"/>
  <c r="F24" s="1"/>
  <c r="E24"/>
  <c r="G24" s="1"/>
  <c r="D22"/>
  <c r="D18" s="1"/>
  <c r="E22"/>
  <c r="G22" s="1"/>
  <c r="F8" i="3"/>
  <c r="F9"/>
  <c r="E8"/>
  <c r="E10"/>
  <c r="C36" i="1"/>
  <c r="C29"/>
  <c r="C7"/>
  <c r="C8"/>
  <c r="C11"/>
  <c r="C13"/>
  <c r="C18"/>
  <c r="C19"/>
  <c r="G19" s="1"/>
  <c r="C22"/>
  <c r="C24"/>
  <c r="F6" i="3"/>
  <c r="E11" i="1"/>
  <c r="G11" s="1"/>
  <c r="D8"/>
  <c r="E8"/>
  <c r="D7"/>
  <c r="F10" i="3"/>
  <c r="E5"/>
  <c r="B11"/>
  <c r="E44" i="1"/>
  <c r="G44" s="1"/>
  <c r="D42"/>
  <c r="C49"/>
  <c r="C47" s="1"/>
  <c r="C39"/>
  <c r="C34"/>
  <c r="D11" i="3"/>
  <c r="C11"/>
  <c r="E42" i="1"/>
  <c r="G42" s="1"/>
  <c r="D44"/>
  <c r="D39"/>
  <c r="F39" s="1"/>
  <c r="E39"/>
  <c r="D36"/>
  <c r="E36"/>
  <c r="F36" s="1"/>
  <c r="D34"/>
  <c r="F34" s="1"/>
  <c r="E34"/>
  <c r="G34" s="1"/>
  <c r="D29"/>
  <c r="E29"/>
  <c r="G29" s="1"/>
  <c r="C5" l="1"/>
  <c r="F44"/>
  <c r="F22"/>
  <c r="F29"/>
  <c r="F13"/>
  <c r="G36"/>
  <c r="F11"/>
  <c r="E18"/>
  <c r="E7"/>
  <c r="E11" i="3"/>
  <c r="C27" i="1"/>
  <c r="D5"/>
  <c r="F11" i="3"/>
  <c r="E27" i="1"/>
  <c r="D27"/>
  <c r="G27" l="1"/>
  <c r="F27"/>
  <c r="G18"/>
  <c r="F18"/>
  <c r="G7"/>
  <c r="F7"/>
  <c r="C46"/>
  <c r="E5"/>
  <c r="F5" s="1"/>
  <c r="G5" l="1"/>
  <c r="E6" i="3"/>
  <c r="F7"/>
  <c r="E7"/>
  <c r="D49" i="1" l="1"/>
  <c r="D47" s="1"/>
  <c r="E49"/>
  <c r="E47" s="1"/>
  <c r="D46" l="1"/>
  <c r="E46"/>
  <c r="G6" i="2" l="1"/>
  <c r="F6"/>
  <c r="G5"/>
  <c r="F5"/>
</calcChain>
</file>

<file path=xl/sharedStrings.xml><?xml version="1.0" encoding="utf-8"?>
<sst xmlns="http://schemas.openxmlformats.org/spreadsheetml/2006/main" count="116" uniqueCount="107">
  <si>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</si>
  <si>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</si>
  <si>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</si>
  <si>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</si>
  <si>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</si>
  <si>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</si>
  <si>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</si>
  <si>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</si>
  <si>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</si>
  <si>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</si>
  <si>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</si>
  <si>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</si>
  <si>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</si>
  <si>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</si>
  <si>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</si>
  <si>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</si>
  <si>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</si>
  <si>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</si>
  <si>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</si>
  <si>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</si>
  <si>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</si>
  <si>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</si>
  <si>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</si>
  <si>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</si>
  <si>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</si>
  <si>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</si>
  <si>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</si>
  <si>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</si>
  <si>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</si>
  <si>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</si>
  <si>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</si>
  <si>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</si>
  <si>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</si>
  <si>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</si>
  <si>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</si>
  <si>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</si>
  <si>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</si>
  <si>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</si>
  <si>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</si>
  <si>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</si>
  <si>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</si>
  <si>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</si>
  <si>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</si>
  <si>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</si>
  <si>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</si>
  <si>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</si>
  <si>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</si>
  <si>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</si>
  <si>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</si>
  <si>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</si>
  <si>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</si>
  <si>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</si>
  <si>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</si>
  <si>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</si>
  <si>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</si>
  <si>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</si>
  <si>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</si>
  <si>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</si>
  <si>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</si>
  <si>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</si>
  <si>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</si>
  <si>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</si>
  <si>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</si>
  <si>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</si>
  <si>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</si>
  <si>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</si>
  <si>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</si>
  <si>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</si>
  <si>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</si>
  <si>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</si>
  <si>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</si>
  <si>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</si>
  <si>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</si>
  <si>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</si>
  <si>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</si>
  <si>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</si>
  <si>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</si>
  <si>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</si>
  <si>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</si>
  <si>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</si>
  <si>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</si>
  <si>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</si>
  <si>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</si>
  <si>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</si>
  <si>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</si>
  <si>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</si>
  <si>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</si>
  <si>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</si>
  <si>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</si>
  <si>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</si>
  <si>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</si>
  <si>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</si>
  <si>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</si>
  <si>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</si>
  <si>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Инициативные платежи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</si>
  <si>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2024 года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</si>
  <si>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</si>
  <si>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</si>
  <si>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 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</si>
  <si>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октября 2024 года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</si>
  <si>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</si>
  <si>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</si>
  <si>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</si>
  <si>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</si>
  <si>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</si>
  <si>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</si>
  <si>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св. 19,5 раза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</si>
</sst>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41" fontId="16" fillId="0" borderId="1" xfId="0" applyNumberFormat="1" applyFont="1" applyBorder="1" applyAlignment="1">
      <alignment horizontal="center" vertical="top" wrapText="1"/>
    </xf>
    <xf numFmtId="1" fontId="18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0" fontId="15" fillId="0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5" fillId="0" borderId="3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6" fillId="2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2" fillId="0" borderId="0" xfId="0" applyFont="1"/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opLeftCell="A28" zoomScaleNormal="100" workbookViewId="0">
      <selection activeCell="A43" sqref="A43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1.7109375" style="1" customWidth="1"/>
    <col min="7" max="7" width="11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5" t="s">
        <v>95</v>
      </c>
      <c r="B2" s="55"/>
      <c r="C2" s="55"/>
      <c r="D2" s="55"/>
      <c r="E2" s="55"/>
      <c r="F2" s="55"/>
      <c r="G2" s="55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96</v>
      </c>
      <c r="D4" s="7" t="s">
        <v>97</v>
      </c>
      <c r="E4" s="7" t="s">
        <v>98</v>
      </c>
      <c r="F4" s="29" t="s">
        <v>91</v>
      </c>
      <c r="G4" s="7" t="s">
        <v>92</v>
      </c>
    </row>
    <row r="5" spans="1:8" ht="15.75" customHeight="1">
      <c r="A5" s="10" t="s">
        <v>51</v>
      </c>
      <c r="B5" s="11"/>
      <c r="C5" s="44">
        <f>C7+C18</f>
        <v>17576.199999999997</v>
      </c>
      <c r="D5" s="52">
        <f>D7+D18</f>
        <v>17218.099999999999</v>
      </c>
      <c r="E5" s="52">
        <f>E7+E18</f>
        <v>11861.9</v>
      </c>
      <c r="F5" s="48">
        <f>E5/D5*100</f>
        <v>68.892038029747766</v>
      </c>
      <c r="G5" s="52">
        <f>E5/C5*100</f>
        <v>67.488421843174308</v>
      </c>
      <c r="H5" s="2"/>
    </row>
    <row r="6" spans="1:8">
      <c r="A6" s="18" t="s">
        <v>2</v>
      </c>
      <c r="B6" s="12"/>
      <c r="C6" s="43"/>
      <c r="D6" s="51"/>
      <c r="E6" s="51"/>
      <c r="F6" s="48"/>
      <c r="G6" s="52"/>
      <c r="H6" s="2"/>
    </row>
    <row r="7" spans="1:8" ht="17.25" customHeight="1">
      <c r="A7" s="30" t="s">
        <v>52</v>
      </c>
      <c r="B7" s="13">
        <v>1E+16</v>
      </c>
      <c r="C7" s="43">
        <f>C8+C10+C11+C13+C16+C17</f>
        <v>8949.7999999999993</v>
      </c>
      <c r="D7" s="51">
        <f t="shared" ref="D7" si="0">D8+D10+D11+D13+D16+D17</f>
        <v>9600.5999999999985</v>
      </c>
      <c r="E7" s="51">
        <f>E8+E10+E11+E13+E16+E17</f>
        <v>4765.5</v>
      </c>
      <c r="F7" s="47">
        <f t="shared" ref="F7:F45" si="1">E7/D7*100</f>
        <v>49.637522654834079</v>
      </c>
      <c r="G7" s="51">
        <f t="shared" ref="G7:G45" si="2">E7/C7*100</f>
        <v>53.246999932959405</v>
      </c>
      <c r="H7" s="2"/>
    </row>
    <row r="8" spans="1:8" ht="16.5" customHeight="1">
      <c r="A8" s="30" t="s">
        <v>53</v>
      </c>
      <c r="B8" s="13">
        <v>1.01E+16</v>
      </c>
      <c r="C8" s="43">
        <f>C9</f>
        <v>1026.3</v>
      </c>
      <c r="D8" s="51">
        <f t="shared" ref="D8:E8" si="3">D9</f>
        <v>2225.1999999999998</v>
      </c>
      <c r="E8" s="51">
        <f t="shared" si="3"/>
        <v>1171.9000000000001</v>
      </c>
      <c r="F8" s="47">
        <f t="shared" si="1"/>
        <v>52.664928995146511</v>
      </c>
      <c r="G8" s="51">
        <f t="shared" si="2"/>
        <v>114.18688492643479</v>
      </c>
      <c r="H8" s="2"/>
    </row>
    <row r="9" spans="1:8" ht="18" customHeight="1">
      <c r="A9" s="30" t="s">
        <v>54</v>
      </c>
      <c r="B9" s="14" t="s">
        <v>55</v>
      </c>
      <c r="C9" s="43">
        <v>1026.3</v>
      </c>
      <c r="D9" s="51">
        <v>2225.1999999999998</v>
      </c>
      <c r="E9" s="51">
        <v>1171.9000000000001</v>
      </c>
      <c r="F9" s="47">
        <f t="shared" si="1"/>
        <v>52.664928995146511</v>
      </c>
      <c r="G9" s="51">
        <f t="shared" si="2"/>
        <v>114.18688492643479</v>
      </c>
      <c r="H9" s="2"/>
    </row>
    <row r="10" spans="1:8" ht="44.25" customHeight="1">
      <c r="A10" s="30" t="s">
        <v>56</v>
      </c>
      <c r="B10" s="13">
        <v>1.03E+16</v>
      </c>
      <c r="C10" s="43">
        <v>1328.1</v>
      </c>
      <c r="D10" s="51">
        <v>1810.7</v>
      </c>
      <c r="E10" s="51">
        <v>1294.8</v>
      </c>
      <c r="F10" s="47">
        <f t="shared" si="1"/>
        <v>71.508256475396252</v>
      </c>
      <c r="G10" s="51">
        <f t="shared" si="2"/>
        <v>97.492658685339961</v>
      </c>
      <c r="H10" s="2"/>
    </row>
    <row r="11" spans="1:8" ht="15.75" customHeight="1">
      <c r="A11" s="30" t="s">
        <v>57</v>
      </c>
      <c r="B11" s="13">
        <v>1.05E+16</v>
      </c>
      <c r="C11" s="43">
        <f>C12</f>
        <v>5868.4</v>
      </c>
      <c r="D11" s="51">
        <v>3250</v>
      </c>
      <c r="E11" s="41">
        <f>E12</f>
        <v>1568.5</v>
      </c>
      <c r="F11" s="47">
        <f t="shared" si="1"/>
        <v>48.261538461538464</v>
      </c>
      <c r="G11" s="51">
        <f t="shared" si="2"/>
        <v>26.727898575420898</v>
      </c>
      <c r="H11" s="2"/>
    </row>
    <row r="12" spans="1:8" ht="17.25" customHeight="1">
      <c r="A12" s="30" t="s">
        <v>58</v>
      </c>
      <c r="B12" s="14" t="s">
        <v>59</v>
      </c>
      <c r="C12" s="43">
        <v>5868.4</v>
      </c>
      <c r="D12" s="51">
        <v>3250</v>
      </c>
      <c r="E12" s="41">
        <v>1568.5</v>
      </c>
      <c r="F12" s="47">
        <f t="shared" si="1"/>
        <v>48.261538461538464</v>
      </c>
      <c r="G12" s="51">
        <f t="shared" si="2"/>
        <v>26.727898575420898</v>
      </c>
      <c r="H12" s="2"/>
    </row>
    <row r="13" spans="1:8" ht="18.75" customHeight="1">
      <c r="A13" s="30" t="s">
        <v>60</v>
      </c>
      <c r="B13" s="13">
        <v>1.06E+16</v>
      </c>
      <c r="C13" s="43">
        <f>C14+C15</f>
        <v>409.3</v>
      </c>
      <c r="D13" s="51">
        <f t="shared" ref="D13:E13" si="4">D14+D15</f>
        <v>2314.6999999999998</v>
      </c>
      <c r="E13" s="51">
        <f t="shared" si="4"/>
        <v>730.2</v>
      </c>
      <c r="F13" s="47">
        <f t="shared" si="1"/>
        <v>31.546204691752717</v>
      </c>
      <c r="G13" s="51">
        <f t="shared" si="2"/>
        <v>178.40215001221597</v>
      </c>
      <c r="H13" s="2"/>
    </row>
    <row r="14" spans="1:8" ht="18.75" customHeight="1">
      <c r="A14" s="30" t="s">
        <v>61</v>
      </c>
      <c r="B14" s="14" t="s">
        <v>62</v>
      </c>
      <c r="C14" s="43">
        <v>8.1999999999999993</v>
      </c>
      <c r="D14" s="51">
        <v>470</v>
      </c>
      <c r="E14" s="51">
        <v>160.30000000000001</v>
      </c>
      <c r="F14" s="47">
        <f t="shared" si="1"/>
        <v>34.106382978723403</v>
      </c>
      <c r="G14" s="51" t="s">
        <v>106</v>
      </c>
      <c r="H14" s="38"/>
    </row>
    <row r="15" spans="1:8">
      <c r="A15" s="30" t="s">
        <v>63</v>
      </c>
      <c r="B15" s="14" t="s">
        <v>64</v>
      </c>
      <c r="C15" s="43">
        <v>401.1</v>
      </c>
      <c r="D15" s="51">
        <v>1844.7</v>
      </c>
      <c r="E15" s="51">
        <v>569.9</v>
      </c>
      <c r="F15" s="47">
        <f t="shared" si="1"/>
        <v>30.89391228926112</v>
      </c>
      <c r="G15" s="51">
        <f t="shared" si="2"/>
        <v>142.08426826227873</v>
      </c>
      <c r="H15" s="2"/>
    </row>
    <row r="16" spans="1:8" ht="16.5" customHeight="1">
      <c r="A16" s="30" t="s">
        <v>65</v>
      </c>
      <c r="B16" s="13">
        <v>1.08E+16</v>
      </c>
      <c r="C16" s="43">
        <v>0.2</v>
      </c>
      <c r="D16" s="51">
        <v>0</v>
      </c>
      <c r="E16" s="51">
        <v>0.1</v>
      </c>
      <c r="F16" s="47">
        <v>0</v>
      </c>
      <c r="G16" s="51">
        <f t="shared" si="2"/>
        <v>50</v>
      </c>
      <c r="H16" s="2"/>
    </row>
    <row r="17" spans="1:8" s="6" customFormat="1" ht="18" customHeight="1">
      <c r="A17" s="30" t="s">
        <v>94</v>
      </c>
      <c r="B17" s="37">
        <v>1.1715E+16</v>
      </c>
      <c r="C17" s="43">
        <v>317.5</v>
      </c>
      <c r="D17" s="51">
        <v>0</v>
      </c>
      <c r="E17" s="51">
        <v>0</v>
      </c>
      <c r="F17" s="47">
        <v>0</v>
      </c>
      <c r="G17" s="51">
        <f t="shared" si="2"/>
        <v>0</v>
      </c>
      <c r="H17" s="2"/>
    </row>
    <row r="18" spans="1:8" ht="44.25" customHeight="1">
      <c r="A18" s="30" t="s">
        <v>66</v>
      </c>
      <c r="B18" s="14" t="s">
        <v>67</v>
      </c>
      <c r="C18" s="43">
        <f>C19+C21+C22+C24+C26</f>
        <v>8626.4</v>
      </c>
      <c r="D18" s="51">
        <f>D19+D21+D22+D24+D26</f>
        <v>7617.5</v>
      </c>
      <c r="E18" s="51">
        <f>E19+E21+E22+E24+E26</f>
        <v>7096.4</v>
      </c>
      <c r="F18" s="47">
        <f t="shared" si="1"/>
        <v>93.159172957006888</v>
      </c>
      <c r="G18" s="51">
        <f t="shared" si="2"/>
        <v>82.263748492998232</v>
      </c>
      <c r="H18" s="2"/>
    </row>
    <row r="19" spans="1:8" ht="51">
      <c r="A19" s="30" t="s">
        <v>68</v>
      </c>
      <c r="B19" s="14" t="s">
        <v>69</v>
      </c>
      <c r="C19" s="43">
        <f>C20</f>
        <v>76.2</v>
      </c>
      <c r="D19" s="51">
        <f t="shared" ref="D19:E19" si="5">D20</f>
        <v>108.5</v>
      </c>
      <c r="E19" s="51">
        <f t="shared" si="5"/>
        <v>81.400000000000006</v>
      </c>
      <c r="F19" s="47">
        <f t="shared" si="1"/>
        <v>75.023041474654377</v>
      </c>
      <c r="G19" s="51">
        <f t="shared" si="2"/>
        <v>106.82414698162729</v>
      </c>
      <c r="H19" s="2"/>
    </row>
    <row r="20" spans="1:8" ht="45.75" customHeight="1">
      <c r="A20" s="30" t="s">
        <v>70</v>
      </c>
      <c r="B20" s="14" t="s">
        <v>71</v>
      </c>
      <c r="C20" s="43">
        <v>76.2</v>
      </c>
      <c r="D20" s="51">
        <v>108.5</v>
      </c>
      <c r="E20" s="51">
        <v>81.400000000000006</v>
      </c>
      <c r="F20" s="47">
        <f t="shared" si="1"/>
        <v>75.023041474654377</v>
      </c>
      <c r="G20" s="51">
        <f t="shared" si="2"/>
        <v>106.82414698162729</v>
      </c>
      <c r="H20" s="2"/>
    </row>
    <row r="21" spans="1:8" ht="68.25" customHeight="1">
      <c r="A21" s="15" t="s">
        <v>72</v>
      </c>
      <c r="B21" s="16">
        <v>2.02200000000001E+16</v>
      </c>
      <c r="C21" s="43">
        <v>6236.2</v>
      </c>
      <c r="D21" s="51">
        <v>5373.2</v>
      </c>
      <c r="E21" s="51">
        <v>5373.2</v>
      </c>
      <c r="F21" s="47">
        <f t="shared" si="1"/>
        <v>100</v>
      </c>
      <c r="G21" s="51">
        <f t="shared" si="2"/>
        <v>86.1614444693884</v>
      </c>
      <c r="H21" s="2"/>
    </row>
    <row r="22" spans="1:8" ht="51">
      <c r="A22" s="30" t="s">
        <v>73</v>
      </c>
      <c r="B22" s="14" t="s">
        <v>74</v>
      </c>
      <c r="C22" s="43">
        <f>C23</f>
        <v>184.9</v>
      </c>
      <c r="D22" s="51">
        <f t="shared" ref="D22:E22" si="6">D23</f>
        <v>347.5</v>
      </c>
      <c r="E22" s="51">
        <f t="shared" si="6"/>
        <v>212.6</v>
      </c>
      <c r="F22" s="47">
        <f t="shared" si="1"/>
        <v>61.17985611510791</v>
      </c>
      <c r="G22" s="51">
        <f t="shared" si="2"/>
        <v>114.98107084910762</v>
      </c>
      <c r="H22" s="2"/>
    </row>
    <row r="23" spans="1:8" ht="57.75" customHeight="1">
      <c r="A23" s="30" t="s">
        <v>75</v>
      </c>
      <c r="B23" s="14" t="s">
        <v>76</v>
      </c>
      <c r="C23" s="43">
        <v>184.9</v>
      </c>
      <c r="D23" s="51">
        <v>347.5</v>
      </c>
      <c r="E23" s="51">
        <v>212.6</v>
      </c>
      <c r="F23" s="47">
        <f t="shared" si="1"/>
        <v>61.17985611510791</v>
      </c>
      <c r="G23" s="51">
        <f t="shared" si="2"/>
        <v>114.98107084910762</v>
      </c>
      <c r="H23" s="2"/>
    </row>
    <row r="24" spans="1:8" ht="19.5" customHeight="1">
      <c r="A24" s="30" t="s">
        <v>77</v>
      </c>
      <c r="B24" s="14" t="s">
        <v>78</v>
      </c>
      <c r="C24" s="43">
        <f>C25</f>
        <v>1829.1</v>
      </c>
      <c r="D24" s="51">
        <f t="shared" ref="D24:E24" si="7">D25</f>
        <v>1788.3</v>
      </c>
      <c r="E24" s="51">
        <f t="shared" si="7"/>
        <v>1429.2</v>
      </c>
      <c r="F24" s="47">
        <f t="shared" si="1"/>
        <v>79.919476597886259</v>
      </c>
      <c r="G24" s="51">
        <f t="shared" si="2"/>
        <v>78.136788584549791</v>
      </c>
      <c r="H24" s="2"/>
    </row>
    <row r="25" spans="1:8" s="4" customFormat="1" ht="31.5" customHeight="1">
      <c r="A25" s="30" t="s">
        <v>79</v>
      </c>
      <c r="B25" s="14" t="s">
        <v>80</v>
      </c>
      <c r="C25" s="43">
        <v>1829.1</v>
      </c>
      <c r="D25" s="51">
        <v>1788.3</v>
      </c>
      <c r="E25" s="51">
        <v>1429.2</v>
      </c>
      <c r="F25" s="47">
        <f t="shared" si="1"/>
        <v>79.919476597886259</v>
      </c>
      <c r="G25" s="51">
        <f t="shared" si="2"/>
        <v>78.136788584549791</v>
      </c>
      <c r="H25" s="2"/>
    </row>
    <row r="26" spans="1:8" s="4" customFormat="1" ht="25.5">
      <c r="A26" s="30" t="s">
        <v>81</v>
      </c>
      <c r="B26" s="14" t="s">
        <v>82</v>
      </c>
      <c r="C26" s="43">
        <v>300</v>
      </c>
      <c r="D26" s="51">
        <v>0</v>
      </c>
      <c r="E26" s="51">
        <v>0</v>
      </c>
      <c r="F26" s="47">
        <v>0</v>
      </c>
      <c r="G26" s="51">
        <f t="shared" si="2"/>
        <v>0</v>
      </c>
      <c r="H26" s="2"/>
    </row>
    <row r="27" spans="1:8" ht="18.75" customHeight="1">
      <c r="A27" s="10" t="s">
        <v>3</v>
      </c>
      <c r="B27" s="17"/>
      <c r="C27" s="44">
        <f>C29+C34+C36+C39+C44+C42</f>
        <v>16912.099999999999</v>
      </c>
      <c r="D27" s="52">
        <f t="shared" ref="D27:E27" si="8">D29+D34+D36+D39+D44+D42</f>
        <v>18547.3</v>
      </c>
      <c r="E27" s="52">
        <f t="shared" si="8"/>
        <v>12730.7</v>
      </c>
      <c r="F27" s="48">
        <f t="shared" si="1"/>
        <v>68.639101109056313</v>
      </c>
      <c r="G27" s="52">
        <f t="shared" si="2"/>
        <v>75.275690186316311</v>
      </c>
    </row>
    <row r="28" spans="1:8">
      <c r="A28" s="18" t="s">
        <v>2</v>
      </c>
      <c r="B28" s="19"/>
      <c r="C28" s="44"/>
      <c r="D28" s="52"/>
      <c r="E28" s="52"/>
      <c r="F28" s="47"/>
      <c r="G28" s="51"/>
    </row>
    <row r="29" spans="1:8" ht="18.75" customHeight="1">
      <c r="A29" s="18" t="s">
        <v>4</v>
      </c>
      <c r="B29" s="20" t="s">
        <v>5</v>
      </c>
      <c r="C29" s="43">
        <f>C30+C32+C33+C31</f>
        <v>3009.8</v>
      </c>
      <c r="D29" s="51">
        <f t="shared" ref="D29:E29" si="9">D30+D32+D33</f>
        <v>5021.5</v>
      </c>
      <c r="E29" s="51">
        <f t="shared" si="9"/>
        <v>3169.5</v>
      </c>
      <c r="F29" s="47">
        <f t="shared" si="1"/>
        <v>63.118590062730263</v>
      </c>
      <c r="G29" s="51">
        <f t="shared" si="2"/>
        <v>105.30600039869758</v>
      </c>
    </row>
    <row r="30" spans="1:8" ht="51">
      <c r="A30" s="18" t="s">
        <v>6</v>
      </c>
      <c r="B30" s="21" t="s">
        <v>7</v>
      </c>
      <c r="C30" s="43">
        <v>2817.8</v>
      </c>
      <c r="D30" s="53">
        <v>3774.8</v>
      </c>
      <c r="E30" s="51">
        <v>3156.8</v>
      </c>
      <c r="F30" s="47">
        <f t="shared" si="1"/>
        <v>83.628271696513721</v>
      </c>
      <c r="G30" s="51">
        <f t="shared" si="2"/>
        <v>112.03066221875221</v>
      </c>
    </row>
    <row r="31" spans="1:8" s="6" customFormat="1" ht="27.75" customHeight="1">
      <c r="A31" s="18" t="s">
        <v>104</v>
      </c>
      <c r="B31" s="42" t="s">
        <v>105</v>
      </c>
      <c r="C31" s="43">
        <v>181.7</v>
      </c>
      <c r="D31" s="53">
        <v>0</v>
      </c>
      <c r="E31" s="51">
        <v>0</v>
      </c>
      <c r="F31" s="47">
        <v>0</v>
      </c>
      <c r="G31" s="51">
        <f t="shared" si="2"/>
        <v>0</v>
      </c>
    </row>
    <row r="32" spans="1:8" ht="20.25" customHeight="1">
      <c r="A32" s="18" t="s">
        <v>8</v>
      </c>
      <c r="B32" s="20" t="s">
        <v>9</v>
      </c>
      <c r="C32" s="43">
        <v>0</v>
      </c>
      <c r="D32" s="53">
        <v>5</v>
      </c>
      <c r="E32" s="51">
        <v>0</v>
      </c>
      <c r="F32" s="47">
        <f t="shared" si="1"/>
        <v>0</v>
      </c>
      <c r="G32" s="51">
        <v>0</v>
      </c>
    </row>
    <row r="33" spans="1:8" ht="29.25" customHeight="1">
      <c r="A33" s="18" t="s">
        <v>10</v>
      </c>
      <c r="B33" s="20" t="s">
        <v>11</v>
      </c>
      <c r="C33" s="43">
        <v>10.3</v>
      </c>
      <c r="D33" s="51">
        <v>1241.7</v>
      </c>
      <c r="E33" s="51">
        <v>12.7</v>
      </c>
      <c r="F33" s="47">
        <f t="shared" si="1"/>
        <v>1.0227913344608197</v>
      </c>
      <c r="G33" s="51">
        <f t="shared" si="2"/>
        <v>123.3009708737864</v>
      </c>
    </row>
    <row r="34" spans="1:8" ht="25.5">
      <c r="A34" s="18" t="s">
        <v>12</v>
      </c>
      <c r="B34" s="20" t="s">
        <v>13</v>
      </c>
      <c r="C34" s="43">
        <f t="shared" ref="C34:E34" si="10">C35</f>
        <v>184.9</v>
      </c>
      <c r="D34" s="51">
        <f t="shared" si="10"/>
        <v>347.5</v>
      </c>
      <c r="E34" s="51">
        <f t="shared" si="10"/>
        <v>212.6</v>
      </c>
      <c r="F34" s="47">
        <f t="shared" si="1"/>
        <v>61.17985611510791</v>
      </c>
      <c r="G34" s="51">
        <f t="shared" si="2"/>
        <v>114.98107084910762</v>
      </c>
    </row>
    <row r="35" spans="1:8" ht="25.5">
      <c r="A35" s="18" t="s">
        <v>14</v>
      </c>
      <c r="B35" s="20" t="s">
        <v>15</v>
      </c>
      <c r="C35" s="43">
        <v>184.9</v>
      </c>
      <c r="D35" s="51">
        <v>347.5</v>
      </c>
      <c r="E35" s="51">
        <v>212.6</v>
      </c>
      <c r="F35" s="47">
        <f t="shared" si="1"/>
        <v>61.17985611510791</v>
      </c>
      <c r="G35" s="51">
        <f t="shared" si="2"/>
        <v>114.98107084910762</v>
      </c>
    </row>
    <row r="36" spans="1:8" ht="25.5">
      <c r="A36" s="18" t="s">
        <v>16</v>
      </c>
      <c r="B36" s="20" t="s">
        <v>17</v>
      </c>
      <c r="C36" s="43">
        <f t="shared" ref="C36:E36" si="11">C37+C38</f>
        <v>8283</v>
      </c>
      <c r="D36" s="51">
        <f t="shared" si="11"/>
        <v>7058.9</v>
      </c>
      <c r="E36" s="51">
        <f t="shared" si="11"/>
        <v>6153</v>
      </c>
      <c r="F36" s="47">
        <f t="shared" si="1"/>
        <v>87.166555695646636</v>
      </c>
      <c r="G36" s="51">
        <f t="shared" si="2"/>
        <v>74.284679463962334</v>
      </c>
    </row>
    <row r="37" spans="1:8" ht="25.5">
      <c r="A37" s="18" t="s">
        <v>18</v>
      </c>
      <c r="B37" s="20" t="s">
        <v>19</v>
      </c>
      <c r="C37" s="43">
        <v>7192</v>
      </c>
      <c r="D37" s="51">
        <v>7058.9</v>
      </c>
      <c r="E37" s="51">
        <v>6153</v>
      </c>
      <c r="F37" s="47">
        <f t="shared" si="1"/>
        <v>87.166555695646636</v>
      </c>
      <c r="G37" s="51">
        <f t="shared" si="2"/>
        <v>85.553392658509452</v>
      </c>
    </row>
    <row r="38" spans="1:8" ht="28.5" customHeight="1">
      <c r="A38" s="22" t="s">
        <v>44</v>
      </c>
      <c r="B38" s="20" t="s">
        <v>43</v>
      </c>
      <c r="C38" s="43">
        <v>1091</v>
      </c>
      <c r="D38" s="51">
        <v>0</v>
      </c>
      <c r="E38" s="51">
        <v>0</v>
      </c>
      <c r="F38" s="47">
        <v>0</v>
      </c>
      <c r="G38" s="51">
        <f t="shared" si="2"/>
        <v>0</v>
      </c>
    </row>
    <row r="39" spans="1:8" ht="17.25" customHeight="1">
      <c r="A39" s="18" t="s">
        <v>20</v>
      </c>
      <c r="B39" s="20" t="s">
        <v>21</v>
      </c>
      <c r="C39" s="43">
        <f t="shared" ref="C39" si="12">C40+C41</f>
        <v>3000.7999999999997</v>
      </c>
      <c r="D39" s="51">
        <f t="shared" ref="D39:E39" si="13">D40+D41</f>
        <v>1710.6000000000001</v>
      </c>
      <c r="E39" s="51">
        <f t="shared" si="13"/>
        <v>258.3</v>
      </c>
      <c r="F39" s="47">
        <f t="shared" si="1"/>
        <v>15.099964924587864</v>
      </c>
      <c r="G39" s="51">
        <f t="shared" si="2"/>
        <v>8.6077046121034417</v>
      </c>
      <c r="H39" s="3"/>
    </row>
    <row r="40" spans="1:8" ht="19.5" customHeight="1">
      <c r="A40" s="18" t="s">
        <v>22</v>
      </c>
      <c r="B40" s="20" t="s">
        <v>23</v>
      </c>
      <c r="C40" s="43">
        <v>7.6</v>
      </c>
      <c r="D40" s="51">
        <v>10.9</v>
      </c>
      <c r="E40" s="51">
        <v>6.7</v>
      </c>
      <c r="F40" s="47">
        <f t="shared" si="1"/>
        <v>61.467889908256879</v>
      </c>
      <c r="G40" s="51">
        <f t="shared" si="2"/>
        <v>88.15789473684211</v>
      </c>
    </row>
    <row r="41" spans="1:8" ht="18" customHeight="1">
      <c r="A41" s="18" t="s">
        <v>24</v>
      </c>
      <c r="B41" s="20" t="s">
        <v>25</v>
      </c>
      <c r="C41" s="43">
        <v>2993.2</v>
      </c>
      <c r="D41" s="51">
        <v>1699.7</v>
      </c>
      <c r="E41" s="51">
        <v>251.6</v>
      </c>
      <c r="F41" s="47">
        <f t="shared" si="1"/>
        <v>14.802612225686884</v>
      </c>
      <c r="G41" s="51">
        <f t="shared" si="2"/>
        <v>8.4057196311639721</v>
      </c>
      <c r="H41" s="3"/>
    </row>
    <row r="42" spans="1:8" s="6" customFormat="1" ht="18" customHeight="1">
      <c r="A42" s="18" t="s">
        <v>86</v>
      </c>
      <c r="B42" s="20" t="s">
        <v>84</v>
      </c>
      <c r="C42" s="43">
        <v>12.6</v>
      </c>
      <c r="D42" s="51">
        <f>D43</f>
        <v>0</v>
      </c>
      <c r="E42" s="51">
        <f>E43</f>
        <v>0</v>
      </c>
      <c r="F42" s="47">
        <v>0</v>
      </c>
      <c r="G42" s="51">
        <f t="shared" si="2"/>
        <v>0</v>
      </c>
      <c r="H42" s="3"/>
    </row>
    <row r="43" spans="1:8" s="6" customFormat="1" ht="38.25">
      <c r="A43" s="18" t="s">
        <v>87</v>
      </c>
      <c r="B43" s="20" t="s">
        <v>85</v>
      </c>
      <c r="C43" s="43">
        <v>12.6</v>
      </c>
      <c r="D43" s="51">
        <v>0</v>
      </c>
      <c r="E43" s="51">
        <v>0</v>
      </c>
      <c r="F43" s="47">
        <v>0</v>
      </c>
      <c r="G43" s="51">
        <f t="shared" si="2"/>
        <v>0</v>
      </c>
      <c r="H43" s="3"/>
    </row>
    <row r="44" spans="1:8" ht="17.25" customHeight="1">
      <c r="A44" s="18" t="s">
        <v>49</v>
      </c>
      <c r="B44" s="20" t="s">
        <v>26</v>
      </c>
      <c r="C44" s="43">
        <v>2421</v>
      </c>
      <c r="D44" s="51">
        <f t="shared" ref="D44" si="14">D45</f>
        <v>4408.8</v>
      </c>
      <c r="E44" s="51">
        <f>E45</f>
        <v>2937.3</v>
      </c>
      <c r="F44" s="47">
        <f t="shared" si="1"/>
        <v>66.623571039738707</v>
      </c>
      <c r="G44" s="51">
        <f t="shared" si="2"/>
        <v>121.32589838909541</v>
      </c>
    </row>
    <row r="45" spans="1:8" ht="18" customHeight="1">
      <c r="A45" s="18" t="s">
        <v>27</v>
      </c>
      <c r="B45" s="20" t="s">
        <v>28</v>
      </c>
      <c r="C45" s="43">
        <v>2421</v>
      </c>
      <c r="D45" s="51">
        <v>4408.8</v>
      </c>
      <c r="E45" s="51">
        <v>2937.3</v>
      </c>
      <c r="F45" s="47">
        <f t="shared" si="1"/>
        <v>66.623571039738707</v>
      </c>
      <c r="G45" s="51">
        <f t="shared" si="2"/>
        <v>121.32589838909541</v>
      </c>
    </row>
    <row r="46" spans="1:8" ht="30.75" customHeight="1">
      <c r="A46" s="23" t="s">
        <v>29</v>
      </c>
      <c r="B46" s="24"/>
      <c r="C46" s="43">
        <f>C5-C27</f>
        <v>664.09999999999854</v>
      </c>
      <c r="D46" s="51">
        <f>D5-D27</f>
        <v>-1329.2000000000007</v>
      </c>
      <c r="E46" s="51">
        <f>E5-E27</f>
        <v>-868.80000000000109</v>
      </c>
      <c r="F46" s="47"/>
      <c r="G46" s="51"/>
    </row>
    <row r="47" spans="1:8" ht="18" customHeight="1">
      <c r="A47" s="25" t="s">
        <v>30</v>
      </c>
      <c r="B47" s="17"/>
      <c r="C47" s="44">
        <f t="shared" ref="C47" si="15">C49</f>
        <v>-664.09999999999854</v>
      </c>
      <c r="D47" s="52">
        <f t="shared" ref="D47:E47" si="16">D49</f>
        <v>1329.2000000000007</v>
      </c>
      <c r="E47" s="52">
        <f t="shared" si="16"/>
        <v>868.79999999999927</v>
      </c>
      <c r="F47" s="48"/>
      <c r="G47" s="52"/>
    </row>
    <row r="48" spans="1:8">
      <c r="A48" s="26" t="s">
        <v>2</v>
      </c>
      <c r="B48" s="20"/>
      <c r="C48" s="43"/>
      <c r="D48" s="51"/>
      <c r="E48" s="51"/>
      <c r="F48" s="47"/>
      <c r="G48" s="51"/>
    </row>
    <row r="49" spans="1:7" ht="25.5">
      <c r="A49" s="26" t="s">
        <v>31</v>
      </c>
      <c r="B49" s="20" t="s">
        <v>32</v>
      </c>
      <c r="C49" s="43">
        <f t="shared" ref="C49" si="17">C50+C51</f>
        <v>-664.09999999999854</v>
      </c>
      <c r="D49" s="51">
        <f t="shared" ref="D49:E49" si="18">D50+D51</f>
        <v>1329.2000000000007</v>
      </c>
      <c r="E49" s="51">
        <f t="shared" si="18"/>
        <v>868.79999999999927</v>
      </c>
      <c r="F49" s="47"/>
      <c r="G49" s="51"/>
    </row>
    <row r="50" spans="1:7" ht="25.5">
      <c r="A50" s="26" t="s">
        <v>33</v>
      </c>
      <c r="B50" s="20" t="s">
        <v>34</v>
      </c>
      <c r="C50" s="43">
        <v>-17997.099999999999</v>
      </c>
      <c r="D50" s="51">
        <v>-17218.099999999999</v>
      </c>
      <c r="E50" s="51">
        <v>-11911</v>
      </c>
      <c r="F50" s="47"/>
      <c r="G50" s="51"/>
    </row>
    <row r="51" spans="1:7" ht="25.5">
      <c r="A51" s="26" t="s">
        <v>35</v>
      </c>
      <c r="B51" s="20" t="s">
        <v>36</v>
      </c>
      <c r="C51" s="43">
        <v>17333</v>
      </c>
      <c r="D51" s="51">
        <v>18547.3</v>
      </c>
      <c r="E51" s="51">
        <v>12779.8</v>
      </c>
      <c r="F51" s="47"/>
      <c r="G51" s="51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 ht="0.75" customHeight="1">
      <c r="A54" s="5"/>
      <c r="B54" s="5"/>
      <c r="C54" s="5"/>
      <c r="D54" s="5"/>
      <c r="E54" s="5"/>
      <c r="F54" s="5"/>
      <c r="G54" s="5"/>
    </row>
    <row r="55" spans="1:7" ht="26.25" customHeight="1">
      <c r="A55" s="54" t="s">
        <v>41</v>
      </c>
      <c r="B55" s="54"/>
      <c r="C55" s="54"/>
      <c r="D55" s="54"/>
      <c r="E55" s="54"/>
      <c r="F55" s="54"/>
      <c r="G55" s="54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</sheetData>
  <mergeCells count="2">
    <mergeCell ref="A55:G55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2" sqref="A2:G2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5" t="s">
        <v>99</v>
      </c>
      <c r="B2" s="54"/>
      <c r="C2" s="54"/>
      <c r="D2" s="54"/>
      <c r="E2" s="54"/>
      <c r="F2" s="54"/>
      <c r="G2" s="54"/>
    </row>
    <row r="3" spans="1:7" ht="15">
      <c r="A3" s="27"/>
      <c r="B3" s="27"/>
      <c r="C3" s="27"/>
      <c r="D3" s="27"/>
      <c r="E3" s="27"/>
      <c r="F3" s="27"/>
      <c r="G3" s="28"/>
    </row>
    <row r="4" spans="1:7" ht="86.25" customHeight="1">
      <c r="A4" s="31" t="s">
        <v>37</v>
      </c>
      <c r="B4" s="31" t="s">
        <v>83</v>
      </c>
      <c r="C4" s="31" t="s">
        <v>100</v>
      </c>
      <c r="D4" s="31" t="s">
        <v>101</v>
      </c>
      <c r="E4" s="31" t="s">
        <v>102</v>
      </c>
      <c r="F4" s="31" t="s">
        <v>93</v>
      </c>
      <c r="G4" s="31" t="s">
        <v>92</v>
      </c>
    </row>
    <row r="5" spans="1:7" ht="61.5" customHeight="1">
      <c r="A5" s="32" t="s">
        <v>38</v>
      </c>
      <c r="B5" s="39">
        <v>4.5</v>
      </c>
      <c r="C5" s="40">
        <v>1738.7</v>
      </c>
      <c r="D5" s="40">
        <v>2542.6999999999998</v>
      </c>
      <c r="E5" s="40">
        <v>2237.6</v>
      </c>
      <c r="F5" s="40">
        <f>E5/D5*100</f>
        <v>88.000943878554295</v>
      </c>
      <c r="G5" s="40">
        <f>E5/C5*100</f>
        <v>128.69385172830275</v>
      </c>
    </row>
    <row r="6" spans="1:7" ht="48.75" customHeight="1">
      <c r="A6" s="32" t="s">
        <v>39</v>
      </c>
      <c r="B6" s="39">
        <v>4.4000000000000004</v>
      </c>
      <c r="C6" s="40">
        <v>1729.8</v>
      </c>
      <c r="D6" s="40">
        <v>2908.6</v>
      </c>
      <c r="E6" s="40">
        <v>1994.1</v>
      </c>
      <c r="F6" s="40">
        <f>E6/D6*100</f>
        <v>68.558756790208335</v>
      </c>
      <c r="G6" s="40">
        <f>E6/C6*100</f>
        <v>115.27922303156434</v>
      </c>
    </row>
    <row r="7" spans="1:7" ht="15">
      <c r="A7" s="27"/>
      <c r="B7" s="27"/>
      <c r="C7" s="27"/>
      <c r="D7" s="27"/>
      <c r="E7" s="27"/>
      <c r="F7" s="27"/>
      <c r="G7" s="27"/>
    </row>
    <row r="8" spans="1:7" ht="15">
      <c r="A8" s="27"/>
      <c r="B8" s="27"/>
      <c r="C8" s="27"/>
      <c r="D8" s="27"/>
      <c r="E8" s="27"/>
      <c r="F8" s="27"/>
      <c r="G8" s="27"/>
    </row>
    <row r="9" spans="1:7" ht="15">
      <c r="A9" s="27"/>
      <c r="B9" s="27"/>
      <c r="C9" s="27"/>
      <c r="D9" s="27"/>
      <c r="E9" s="27"/>
      <c r="F9" s="27"/>
      <c r="G9" s="27"/>
    </row>
    <row r="10" spans="1:7" ht="14.25">
      <c r="A10" s="54" t="s">
        <v>42</v>
      </c>
      <c r="B10" s="54"/>
      <c r="C10" s="54"/>
      <c r="D10" s="54"/>
      <c r="E10" s="54"/>
      <c r="F10" s="54"/>
      <c r="G10" s="54"/>
    </row>
    <row r="11" spans="1:7" ht="15">
      <c r="A11" s="27"/>
      <c r="B11" s="27"/>
      <c r="C11" s="27"/>
      <c r="D11" s="27"/>
      <c r="E11" s="27"/>
      <c r="F11" s="27"/>
      <c r="G11" s="27"/>
    </row>
    <row r="12" spans="1:7" ht="15">
      <c r="A12" s="27"/>
      <c r="B12" s="27"/>
      <c r="C12" s="27"/>
      <c r="D12" s="27"/>
      <c r="E12" s="27"/>
      <c r="F12" s="27"/>
      <c r="G12" s="27"/>
    </row>
    <row r="13" spans="1:7" ht="15">
      <c r="A13" s="27"/>
      <c r="B13" s="27"/>
      <c r="C13" s="27"/>
      <c r="D13" s="27"/>
      <c r="E13" s="27"/>
      <c r="F13" s="27"/>
      <c r="G13" s="27"/>
    </row>
    <row r="14" spans="1:7" ht="15">
      <c r="A14" s="27"/>
      <c r="B14" s="27"/>
      <c r="C14" s="27"/>
      <c r="D14" s="27"/>
      <c r="E14" s="27"/>
      <c r="F14" s="27"/>
      <c r="G14" s="27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tabSelected="1" topLeftCell="A4" workbookViewId="0">
      <selection activeCell="D11" sqref="D11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55" t="s">
        <v>103</v>
      </c>
      <c r="B2" s="54"/>
      <c r="C2" s="54"/>
      <c r="D2" s="54"/>
      <c r="E2" s="54"/>
      <c r="F2" s="54"/>
    </row>
    <row r="3" spans="1:6">
      <c r="A3" s="8"/>
      <c r="B3" s="8"/>
      <c r="C3" s="8"/>
      <c r="D3" s="8"/>
      <c r="E3" s="8"/>
      <c r="F3" s="9"/>
    </row>
    <row r="4" spans="1:6" ht="76.5" customHeight="1">
      <c r="A4" s="33" t="s">
        <v>45</v>
      </c>
      <c r="B4" s="33" t="s">
        <v>100</v>
      </c>
      <c r="C4" s="33" t="s">
        <v>101</v>
      </c>
      <c r="D4" s="33" t="s">
        <v>102</v>
      </c>
      <c r="E4" s="33" t="s">
        <v>93</v>
      </c>
      <c r="F4" s="33" t="s">
        <v>92</v>
      </c>
    </row>
    <row r="5" spans="1:6" s="4" customFormat="1" ht="72.75" customHeight="1">
      <c r="A5" s="34" t="s">
        <v>50</v>
      </c>
      <c r="B5" s="49">
        <v>0</v>
      </c>
      <c r="C5" s="49">
        <v>2</v>
      </c>
      <c r="D5" s="49">
        <v>0</v>
      </c>
      <c r="E5" s="49">
        <f t="shared" ref="E5:E6" si="0">D5/C5*100</f>
        <v>0</v>
      </c>
      <c r="F5" s="51">
        <v>0</v>
      </c>
    </row>
    <row r="6" spans="1:6" ht="58.5" customHeight="1">
      <c r="A6" s="35" t="s">
        <v>48</v>
      </c>
      <c r="B6" s="49">
        <v>183.6</v>
      </c>
      <c r="C6" s="49">
        <v>1699.7</v>
      </c>
      <c r="D6" s="49">
        <v>251.6</v>
      </c>
      <c r="E6" s="49">
        <f t="shared" si="0"/>
        <v>14.802612225686884</v>
      </c>
      <c r="F6" s="51">
        <f t="shared" ref="F6:F11" si="1">D6/B6*100</f>
        <v>137.03703703703704</v>
      </c>
    </row>
    <row r="7" spans="1:6" ht="81.75" customHeight="1">
      <c r="A7" s="35" t="s">
        <v>88</v>
      </c>
      <c r="B7" s="49">
        <v>7192</v>
      </c>
      <c r="C7" s="49">
        <v>7058.9</v>
      </c>
      <c r="D7" s="49">
        <v>6153</v>
      </c>
      <c r="E7" s="49">
        <f>D7/C7*100</f>
        <v>87.166555695646636</v>
      </c>
      <c r="F7" s="51">
        <f>D7/B7*100</f>
        <v>85.553392658509452</v>
      </c>
    </row>
    <row r="8" spans="1:6" s="6" customFormat="1" ht="81.75" hidden="1" customHeight="1">
      <c r="A8" s="35" t="s">
        <v>89</v>
      </c>
      <c r="B8" s="49">
        <v>0</v>
      </c>
      <c r="C8" s="36">
        <v>0</v>
      </c>
      <c r="D8" s="49">
        <v>0</v>
      </c>
      <c r="E8" s="49" t="e">
        <f t="shared" ref="E8:E10" si="2">D8/C8*100</f>
        <v>#DIV/0!</v>
      </c>
      <c r="F8" s="51" t="e">
        <f t="shared" ref="F8:F9" si="3">D8/B8*100</f>
        <v>#DIV/0!</v>
      </c>
    </row>
    <row r="9" spans="1:6" s="45" customFormat="1" ht="78" customHeight="1">
      <c r="A9" s="46" t="s">
        <v>89</v>
      </c>
      <c r="B9" s="49">
        <v>1393.7</v>
      </c>
      <c r="C9" s="49">
        <v>0</v>
      </c>
      <c r="D9" s="49">
        <v>0</v>
      </c>
      <c r="E9" s="49">
        <v>0</v>
      </c>
      <c r="F9" s="51">
        <f t="shared" si="3"/>
        <v>0</v>
      </c>
    </row>
    <row r="10" spans="1:6" s="6" customFormat="1" ht="74.25" customHeight="1">
      <c r="A10" s="35" t="s">
        <v>90</v>
      </c>
      <c r="B10" s="49">
        <v>2421</v>
      </c>
      <c r="C10" s="49">
        <v>4408.8</v>
      </c>
      <c r="D10" s="49">
        <v>2937.3</v>
      </c>
      <c r="E10" s="49">
        <f t="shared" si="2"/>
        <v>66.623571039738707</v>
      </c>
      <c r="F10" s="51">
        <f t="shared" si="1"/>
        <v>121.32589838909541</v>
      </c>
    </row>
    <row r="11" spans="1:6" ht="19.5" customHeight="1">
      <c r="A11" s="25" t="s">
        <v>46</v>
      </c>
      <c r="B11" s="50">
        <f>SUM(B5:B10)</f>
        <v>11190.300000000001</v>
      </c>
      <c r="C11" s="50">
        <f>SUM(C5:C10)</f>
        <v>13169.400000000001</v>
      </c>
      <c r="D11" s="50">
        <f>SUM(D5:D10)</f>
        <v>9341.9000000000015</v>
      </c>
      <c r="E11" s="50">
        <f t="shared" ref="E11" si="4">D11/C11*100</f>
        <v>70.936413200297665</v>
      </c>
      <c r="F11" s="52">
        <f t="shared" si="1"/>
        <v>83.482122910020294</v>
      </c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 ht="14.25">
      <c r="A15" s="54" t="s">
        <v>47</v>
      </c>
      <c r="B15" s="54"/>
      <c r="C15" s="54"/>
      <c r="D15" s="54"/>
      <c r="E15" s="54"/>
      <c r="F15" s="54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2024-10-22T11:25:36Z</cp:lastPrinted>
  <dcterms:created xsi:type="dcterms:W3CDTF">2017-04-17T10:25:39Z</dcterms:created>
  <dcterms:modified xsi:type="dcterms:W3CDTF">2024-10-22T11:25:41Z</dcterms:modified>
</cp:coreProperties>
</file>