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45" yWindow="-15" windowWidth="15300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4519" iterate="1"/>
</workbook>
</file>

<file path=xl/calcChain.xml><?xml version="1.0" encoding="utf-8"?>
<calcChain xmlns="http://schemas.openxmlformats.org/spreadsheetml/2006/main">
  <c r="G46" i="1"/>
  <c r="G45"/>
  <c r="D31"/>
  <c r="E31"/>
  <c r="C31"/>
  <c r="G21"/>
  <c r="G10"/>
  <c r="G12"/>
  <c r="F9"/>
  <c r="D40"/>
  <c r="C43" l="1"/>
  <c r="D25"/>
  <c r="E25"/>
  <c r="C25"/>
  <c r="D23"/>
  <c r="E23"/>
  <c r="C23"/>
  <c r="D19"/>
  <c r="E19"/>
  <c r="F19" s="1"/>
  <c r="C19"/>
  <c r="C18" s="1"/>
  <c r="D11"/>
  <c r="F11" s="1"/>
  <c r="E11"/>
  <c r="D13"/>
  <c r="E13"/>
  <c r="D8"/>
  <c r="E8"/>
  <c r="F8" s="1"/>
  <c r="C11"/>
  <c r="C13"/>
  <c r="C8"/>
  <c r="F7" i="3"/>
  <c r="F5"/>
  <c r="E5"/>
  <c r="E40" i="1"/>
  <c r="G9"/>
  <c r="G15"/>
  <c r="G20"/>
  <c r="G22"/>
  <c r="G24"/>
  <c r="G27"/>
  <c r="G32"/>
  <c r="G34"/>
  <c r="G36"/>
  <c r="G38"/>
  <c r="G41"/>
  <c r="G48"/>
  <c r="F10"/>
  <c r="F12"/>
  <c r="F15"/>
  <c r="F16"/>
  <c r="F17"/>
  <c r="F20"/>
  <c r="F21"/>
  <c r="F22"/>
  <c r="F24"/>
  <c r="F26"/>
  <c r="F27"/>
  <c r="F28"/>
  <c r="F32"/>
  <c r="F33"/>
  <c r="F34"/>
  <c r="F36"/>
  <c r="F38"/>
  <c r="F39"/>
  <c r="F41"/>
  <c r="F42"/>
  <c r="F43"/>
  <c r="F44"/>
  <c r="F46"/>
  <c r="F48"/>
  <c r="D45"/>
  <c r="E45"/>
  <c r="C47"/>
  <c r="E7" i="3"/>
  <c r="E8"/>
  <c r="E9"/>
  <c r="D29" i="1"/>
  <c r="D10" i="3"/>
  <c r="C10"/>
  <c r="B10"/>
  <c r="E47" i="1"/>
  <c r="F47" s="1"/>
  <c r="D47"/>
  <c r="E43"/>
  <c r="D43"/>
  <c r="C52"/>
  <c r="C50" s="1"/>
  <c r="C45"/>
  <c r="C40"/>
  <c r="C37"/>
  <c r="C35"/>
  <c r="D37"/>
  <c r="E37"/>
  <c r="D35"/>
  <c r="E35"/>
  <c r="G35" s="1"/>
  <c r="G47" l="1"/>
  <c r="G11"/>
  <c r="D7"/>
  <c r="F23"/>
  <c r="G37"/>
  <c r="G13"/>
  <c r="F45"/>
  <c r="F40"/>
  <c r="F25"/>
  <c r="F13"/>
  <c r="G31"/>
  <c r="D18"/>
  <c r="D5" s="1"/>
  <c r="G19"/>
  <c r="E18"/>
  <c r="G18" s="1"/>
  <c r="G23"/>
  <c r="G8"/>
  <c r="E7"/>
  <c r="G7" s="1"/>
  <c r="C7"/>
  <c r="E10" i="3"/>
  <c r="F37" i="1"/>
  <c r="F35"/>
  <c r="F31"/>
  <c r="C29"/>
  <c r="E29"/>
  <c r="G29" l="1"/>
  <c r="F18"/>
  <c r="E5"/>
  <c r="G5" s="1"/>
  <c r="F7"/>
  <c r="C5"/>
  <c r="C49" s="1"/>
  <c r="F29"/>
  <c r="F5" l="1"/>
  <c r="E6" i="3"/>
  <c r="D52" i="1" l="1"/>
  <c r="D50" s="1"/>
  <c r="E52"/>
  <c r="E50" s="1"/>
  <c r="D49" l="1"/>
  <c r="E49"/>
  <c r="F6" i="2" l="1"/>
  <c r="F5"/>
</calcChain>
</file>

<file path=xl/sharedStrings.xml><?xml version="1.0" encoding="utf-8"?>
<sst xmlns="http://schemas.openxmlformats.org/spreadsheetml/2006/main" count="132" uniqueCount="122">
  <si>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</si>
  <si>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</si>
  <si>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</si>
  <si>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</si>
  <si>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</si>
  <si>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</si>
  <si>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</si>
  <si>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</si>
  <si>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</si>
  <si>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</si>
  <si>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</si>
  <si>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</si>
  <si>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</si>
  <si>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</si>
  <si>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</si>
  <si>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</si>
  <si>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</si>
  <si>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</si>
  <si>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</si>
  <si>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</si>
  <si>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</si>
  <si>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</si>
  <si>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</si>
  <si>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</si>
  <si>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</si>
  <si>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</si>
  <si>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</si>
  <si>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</si>
  <si>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</si>
  <si>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</si>
  <si>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</si>
  <si>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</si>
  <si>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</si>
  <si>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</si>
  <si>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</si>
  <si>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</si>
  <si>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</si>
  <si>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</si>
  <si>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</si>
  <si>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Е.А. Малышева</t>
  </si>
  <si>
    <t>00 0412 0000000000 000</t>
  </si>
  <si>
    <t>Другие вопросы в области национальной экономики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</si>
  <si>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</si>
  <si>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</si>
  <si>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Е.А. Малышева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</si>
  <si>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</si>
  <si>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</si>
  <si>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</si>
  <si>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</si>
  <si>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</si>
  <si>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</si>
  <si>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</si>
  <si>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</si>
  <si>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товары (работы,услуги) реализуемые на территории Российской Федерации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</si>
  <si>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</si>
  <si>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</si>
  <si>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</si>
  <si>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</si>
  <si>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</si>
  <si>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</si>
  <si>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</si>
  <si>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</si>
  <si>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</si>
  <si>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</si>
  <si>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20200000000000150</t>
  </si>
  <si>
    <t>Дотации бюджетам субъектов Российской Федерации и муниципальных образований , в том числе: </t>
  </si>
  <si>
    <t>20210000000000150</t>
  </si>
  <si>
    <t xml:space="preserve">Дотация  на выравнивание бюджетной обеспеченности поселений за счет средств областного бюджета  </t>
  </si>
  <si>
    <t>20216001100001150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</si>
  <si>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</si>
  <si>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Субсидии бюджетам сельских поселений на поддержку отрасли культуры</t>
  </si>
  <si>
    <t>2022551910000150</t>
  </si>
  <si>
    <t>Субвенции бюджетам субъектов Российской Федерации и муниципальных образований, в том числе:</t>
  </si>
  <si>
    <t>20230000000000150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</si>
  <si>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</si>
  <si>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</si>
  <si>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</si>
  <si>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</si>
  <si>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Прочие межбюджетные трансферты, передаваемые бюджетам поселений</t>
  </si>
  <si>
    <t>20249999100000150</t>
  </si>
  <si>
    <t>Безвозмездные поступления физических лиц</t>
  </si>
  <si>
    <t>20705030100073150</t>
  </si>
  <si>
    <t>Безвозмездные перечисления организаций</t>
  </si>
  <si>
    <t>20405099100073150</t>
  </si>
  <si>
    <t>% исполнения плана                       2023 года</t>
  </si>
  <si>
    <t>% исполнения 2023 года к 2022 году</t>
  </si>
  <si>
    <t>Среднесписочная численность работников (человек)</t>
  </si>
  <si>
    <t>% исполнения плана 2023 года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</si>
  <si>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</si>
  <si>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</si>
  <si>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</si>
  <si>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</si>
  <si>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Образование</t>
  </si>
  <si>
    <t>Профессиональная подготовка, переподготовка и повышение квалификации</t>
  </si>
  <si>
    <t>00 1400 0000000000 000</t>
  </si>
  <si>
    <t>00 1403 0000000000 000</t>
  </si>
  <si>
    <t>Муниципальная программа "Ремонт и содержание автомобильных дорог общего пользования местного значения в границах Максимовского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</si>
  <si>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Максимовского муниципального образования Базарно-Карабулакского муниципального района"</t>
  </si>
  <si>
    <t>Муниципальная программа "Развитие культуры Максимовского муниципального образования Базарно-Карабулакского муниципального района"</t>
  </si>
  <si>
    <t>Инициативные платежи</t>
  </si>
  <si>
    <t>Обеспечение проведения выборов и референдумов</t>
  </si>
  <si>
    <t>00 0107 0000000000 000</t>
  </si>
  <si>
    <t>св. 2,3 раза</t>
  </si>
  <si>
    <t>св. 5,2 раза</t>
  </si>
  <si>
    <t>св. 11,4 раза</t>
  </si>
  <si>
    <t>св. 11,8 раза</t>
  </si>
  <si>
    <t>св. 4,1 раза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</si>
  <si>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января 2024 года
</t>
  </si>
  <si>
    <t>Исполнено на 1 января 2023 г.</t>
  </si>
  <si>
    <t>Утвержденные бюджетные назначения на                        1 января 2024 г.</t>
  </si>
  <si>
    <t>Исполнено на 1 января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</si>
  <si>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января 2024 года
</t>
  </si>
  <si>
    <t>Исполнено на 1 января 2023 г. (тыс.руб)</t>
  </si>
  <si>
    <t>Утвержденные бюджетные назначения на           1 января 2024 г. (тыс.руб)</t>
  </si>
  <si>
    <t>Исполнено на 1 января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</si>
  <si>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2024 года     
</t>
  </si>
  <si>
    <t>Исполнено на     1 января 2024 г. (тыс.руб)</t>
  </si>
  <si>
    <t>св. 1,1 раза</t>
  </si>
  <si>
    <t>Исполнено на               1 января 2023 г. (тыс.руб)</t>
  </si>
  <si>
    <t>св. 4,7 раза</t>
  </si>
  <si>
    <t>св. 2,4 раза</t>
  </si>
  <si>
    <t>Результат исполнения бюджета (дефицит “-”, профицит “+“)</t>
  </si>
</sst>
</file>

<file path=xl/styles.xml><?xml version="1.0" encoding="utf-8"?>
<styleSheet xmlns="http://schemas.openxmlformats.org/spreadsheetml/2006/main">
  <numFmts count="6">
    <numFmt numFmtId="41" formatCode="_-* #,##0\ _₽_-;\-* #,##0\ _₽_-;_-* &quot;-&quot;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1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1" fillId="0" borderId="2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1" fillId="0" borderId="3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4"/>
    <xf numFmtId="0" fontId="1" fillId="0" borderId="5">
      <alignment horizontal="center"/>
    </xf>
    <xf numFmtId="0" fontId="8" fillId="0" borderId="6">
      <alignment horizontal="right"/>
    </xf>
    <xf numFmtId="0" fontId="1" fillId="0" borderId="0"/>
    <xf numFmtId="0" fontId="1" fillId="0" borderId="7">
      <alignment horizontal="right"/>
    </xf>
    <xf numFmtId="49" fontId="1" fillId="0" borderId="8">
      <alignment horizontal="center"/>
    </xf>
    <xf numFmtId="0" fontId="8" fillId="0" borderId="9">
      <alignment horizontal="right"/>
    </xf>
    <xf numFmtId="0" fontId="10" fillId="0" borderId="0"/>
    <xf numFmtId="166" fontId="1" fillId="0" borderId="10">
      <alignment horizontal="center"/>
    </xf>
    <xf numFmtId="0" fontId="1" fillId="0" borderId="0">
      <alignment horizontal="left"/>
    </xf>
    <xf numFmtId="49" fontId="1" fillId="0" borderId="0"/>
    <xf numFmtId="49" fontId="1" fillId="0" borderId="7">
      <alignment horizontal="right" vertical="center"/>
    </xf>
    <xf numFmtId="49" fontId="1" fillId="0" borderId="10">
      <alignment horizontal="center" vertical="center"/>
    </xf>
    <xf numFmtId="0" fontId="1" fillId="0" borderId="3">
      <alignment horizontal="left" wrapText="1"/>
    </xf>
    <xf numFmtId="49" fontId="1" fillId="0" borderId="10">
      <alignment horizontal="center"/>
    </xf>
    <xf numFmtId="0" fontId="1" fillId="0" borderId="11">
      <alignment horizontal="left" wrapText="1"/>
    </xf>
    <xf numFmtId="49" fontId="1" fillId="0" borderId="7">
      <alignment horizontal="right"/>
    </xf>
    <xf numFmtId="0" fontId="1" fillId="0" borderId="12">
      <alignment horizontal="left"/>
    </xf>
    <xf numFmtId="49" fontId="1" fillId="0" borderId="12"/>
    <xf numFmtId="49" fontId="1" fillId="0" borderId="7"/>
    <xf numFmtId="49" fontId="1" fillId="0" borderId="13">
      <alignment horizontal="center"/>
    </xf>
    <xf numFmtId="0" fontId="7" fillId="0" borderId="3">
      <alignment horizontal="center"/>
    </xf>
    <xf numFmtId="0" fontId="1" fillId="0" borderId="14">
      <alignment horizontal="center" vertical="top" wrapText="1"/>
    </xf>
    <xf numFmtId="49" fontId="1" fillId="0" borderId="14">
      <alignment horizontal="center" vertical="top" wrapText="1"/>
    </xf>
    <xf numFmtId="0" fontId="6" fillId="0" borderId="15"/>
    <xf numFmtId="0" fontId="6" fillId="0" borderId="6"/>
    <xf numFmtId="0" fontId="1" fillId="0" borderId="14">
      <alignment horizontal="center" vertical="center"/>
    </xf>
    <xf numFmtId="0" fontId="1" fillId="0" borderId="5">
      <alignment horizontal="center" vertical="center"/>
    </xf>
    <xf numFmtId="49" fontId="1" fillId="0" borderId="5">
      <alignment horizontal="center" vertical="center"/>
    </xf>
    <xf numFmtId="0" fontId="1" fillId="0" borderId="16">
      <alignment horizontal="left" wrapText="1"/>
    </xf>
    <xf numFmtId="49" fontId="1" fillId="0" borderId="17">
      <alignment horizontal="center" wrapText="1"/>
    </xf>
    <xf numFmtId="49" fontId="1" fillId="0" borderId="18">
      <alignment horizontal="center"/>
    </xf>
    <xf numFmtId="4" fontId="1" fillId="0" borderId="18">
      <alignment horizontal="right" shrinkToFit="1"/>
    </xf>
    <xf numFmtId="0" fontId="1" fillId="0" borderId="19">
      <alignment horizontal="left" wrapText="1"/>
    </xf>
    <xf numFmtId="49" fontId="1" fillId="0" borderId="20">
      <alignment horizontal="center" shrinkToFit="1"/>
    </xf>
    <xf numFmtId="49" fontId="1" fillId="0" borderId="21">
      <alignment horizontal="center"/>
    </xf>
    <xf numFmtId="4" fontId="1" fillId="0" borderId="21">
      <alignment horizontal="right" shrinkToFit="1"/>
    </xf>
    <xf numFmtId="0" fontId="1" fillId="0" borderId="22">
      <alignment horizontal="left" wrapText="1" indent="2"/>
    </xf>
    <xf numFmtId="49" fontId="1" fillId="0" borderId="23">
      <alignment horizontal="center" shrinkToFit="1"/>
    </xf>
    <xf numFmtId="49" fontId="1" fillId="0" borderId="24">
      <alignment horizontal="center"/>
    </xf>
    <xf numFmtId="4" fontId="1" fillId="0" borderId="24">
      <alignment horizontal="right" shrinkToFit="1"/>
    </xf>
    <xf numFmtId="49" fontId="1" fillId="0" borderId="0">
      <alignment horizontal="right"/>
    </xf>
    <xf numFmtId="0" fontId="7" fillId="0" borderId="6">
      <alignment horizontal="center"/>
    </xf>
    <xf numFmtId="0" fontId="1" fillId="0" borderId="5">
      <alignment horizontal="center" vertical="center" shrinkToFit="1"/>
    </xf>
    <xf numFmtId="49" fontId="1" fillId="0" borderId="5">
      <alignment horizontal="center" vertical="center" shrinkToFit="1"/>
    </xf>
    <xf numFmtId="49" fontId="6" fillId="0" borderId="6"/>
    <xf numFmtId="0" fontId="1" fillId="0" borderId="17">
      <alignment horizontal="center" shrinkToFit="1"/>
    </xf>
    <xf numFmtId="4" fontId="1" fillId="0" borderId="25">
      <alignment horizontal="right" shrinkToFit="1"/>
    </xf>
    <xf numFmtId="49" fontId="6" fillId="0" borderId="9"/>
    <xf numFmtId="0" fontId="1" fillId="0" borderId="20">
      <alignment horizontal="center" shrinkToFit="1"/>
    </xf>
    <xf numFmtId="167" fontId="1" fillId="0" borderId="21">
      <alignment horizontal="right" shrinkToFit="1"/>
    </xf>
    <xf numFmtId="167" fontId="1" fillId="0" borderId="26">
      <alignment horizontal="right" shrinkToFit="1"/>
    </xf>
    <xf numFmtId="0" fontId="1" fillId="0" borderId="2">
      <alignment horizontal="left" wrapText="1"/>
    </xf>
    <xf numFmtId="49" fontId="1" fillId="0" borderId="23">
      <alignment horizontal="center" wrapText="1"/>
    </xf>
    <xf numFmtId="49" fontId="1" fillId="0" borderId="24">
      <alignment horizontal="center" wrapText="1"/>
    </xf>
    <xf numFmtId="4" fontId="1" fillId="0" borderId="24">
      <alignment horizontal="right" wrapText="1"/>
    </xf>
    <xf numFmtId="4" fontId="1" fillId="0" borderId="22">
      <alignment horizontal="right" wrapText="1"/>
    </xf>
    <xf numFmtId="0" fontId="6" fillId="0" borderId="9">
      <alignment wrapText="1"/>
    </xf>
    <xf numFmtId="0" fontId="1" fillId="0" borderId="27">
      <alignment horizontal="left" wrapText="1"/>
    </xf>
    <xf numFmtId="49" fontId="1" fillId="0" borderId="28">
      <alignment horizontal="center" shrinkToFit="1"/>
    </xf>
    <xf numFmtId="49" fontId="1" fillId="0" borderId="29">
      <alignment horizontal="center"/>
    </xf>
    <xf numFmtId="4" fontId="1" fillId="0" borderId="29">
      <alignment horizontal="right" shrinkToFit="1"/>
    </xf>
    <xf numFmtId="49" fontId="1" fillId="0" borderId="30">
      <alignment horizontal="center"/>
    </xf>
    <xf numFmtId="0" fontId="6" fillId="0" borderId="9"/>
    <xf numFmtId="0" fontId="10" fillId="0" borderId="12"/>
    <xf numFmtId="0" fontId="10" fillId="0" borderId="31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11" fillId="0" borderId="0"/>
    <xf numFmtId="0" fontId="1" fillId="0" borderId="3">
      <alignment horizontal="left"/>
    </xf>
    <xf numFmtId="49" fontId="1" fillId="0" borderId="3">
      <alignment horizontal="left"/>
    </xf>
    <xf numFmtId="0" fontId="1" fillId="0" borderId="3">
      <alignment horizontal="center" shrinkToFit="1"/>
    </xf>
    <xf numFmtId="49" fontId="1" fillId="0" borderId="3">
      <alignment horizontal="center" vertical="center" shrinkToFit="1"/>
    </xf>
    <xf numFmtId="49" fontId="6" fillId="0" borderId="3">
      <alignment shrinkToFit="1"/>
    </xf>
    <xf numFmtId="49" fontId="1" fillId="0" borderId="3">
      <alignment horizontal="right"/>
    </xf>
    <xf numFmtId="0" fontId="1" fillId="0" borderId="17">
      <alignment horizontal="center" vertical="center" shrinkToFit="1"/>
    </xf>
    <xf numFmtId="49" fontId="1" fillId="0" borderId="18">
      <alignment horizontal="center" vertical="center"/>
    </xf>
    <xf numFmtId="0" fontId="1" fillId="0" borderId="16">
      <alignment horizontal="left" wrapText="1" indent="2"/>
    </xf>
    <xf numFmtId="0" fontId="1" fillId="0" borderId="32">
      <alignment horizontal="center" vertical="center" shrinkToFit="1"/>
    </xf>
    <xf numFmtId="49" fontId="1" fillId="0" borderId="14">
      <alignment horizontal="center" vertical="center"/>
    </xf>
    <xf numFmtId="167" fontId="1" fillId="0" borderId="14">
      <alignment horizontal="right" vertical="center" shrinkToFit="1"/>
    </xf>
    <xf numFmtId="167" fontId="1" fillId="0" borderId="27">
      <alignment horizontal="right" vertical="center" shrinkToFit="1"/>
    </xf>
    <xf numFmtId="0" fontId="1" fillId="0" borderId="33">
      <alignment horizontal="left" wrapText="1"/>
    </xf>
    <xf numFmtId="4" fontId="1" fillId="0" borderId="14">
      <alignment horizontal="right" shrinkToFit="1"/>
    </xf>
    <xf numFmtId="4" fontId="1" fillId="0" borderId="27">
      <alignment horizontal="right" shrinkToFit="1"/>
    </xf>
    <xf numFmtId="0" fontId="1" fillId="0" borderId="19">
      <alignment horizontal="left" wrapText="1" indent="2"/>
    </xf>
    <xf numFmtId="0" fontId="12" fillId="0" borderId="27">
      <alignment wrapText="1"/>
    </xf>
    <xf numFmtId="0" fontId="12" fillId="0" borderId="27"/>
    <xf numFmtId="0" fontId="12" fillId="2" borderId="27">
      <alignment wrapText="1"/>
    </xf>
    <xf numFmtId="0" fontId="1" fillId="2" borderId="2">
      <alignment horizontal="left" wrapText="1"/>
    </xf>
    <xf numFmtId="49" fontId="1" fillId="0" borderId="27">
      <alignment horizontal="center" shrinkToFit="1"/>
    </xf>
    <xf numFmtId="49" fontId="1" fillId="0" borderId="14">
      <alignment horizontal="center" vertical="center" shrinkToFit="1"/>
    </xf>
    <xf numFmtId="0" fontId="6" fillId="0" borderId="12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1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1" fillId="0" borderId="0"/>
    <xf numFmtId="49" fontId="6" fillId="0" borderId="0"/>
    <xf numFmtId="49" fontId="6" fillId="0" borderId="0"/>
    <xf numFmtId="0" fontId="1" fillId="0" borderId="0">
      <alignment horizontal="center" wrapText="1"/>
    </xf>
    <xf numFmtId="0" fontId="1" fillId="0" borderId="3">
      <alignment horizontal="center" wrapText="1"/>
    </xf>
    <xf numFmtId="0" fontId="13" fillId="0" borderId="0">
      <alignment horizontal="center"/>
    </xf>
    <xf numFmtId="0" fontId="13" fillId="0" borderId="12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13" fillId="0" borderId="12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1" fillId="0" borderId="0">
      <alignment horizontal="center" wrapText="1"/>
    </xf>
    <xf numFmtId="0" fontId="12" fillId="0" borderId="0"/>
    <xf numFmtId="0" fontId="10" fillId="0" borderId="3"/>
    <xf numFmtId="0" fontId="10" fillId="0" borderId="0"/>
    <xf numFmtId="0" fontId="6" fillId="0" borderId="3"/>
    <xf numFmtId="0" fontId="6" fillId="0" borderId="14">
      <alignment horizontal="left" wrapText="1"/>
    </xf>
    <xf numFmtId="0" fontId="6" fillId="0" borderId="12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3" borderId="0"/>
    <xf numFmtId="0" fontId="6" fillId="0" borderId="14">
      <alignment horizontal="left"/>
    </xf>
    <xf numFmtId="0" fontId="5" fillId="0" borderId="0"/>
    <xf numFmtId="0" fontId="10" fillId="0" borderId="3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/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right"/>
    </xf>
    <xf numFmtId="0" fontId="15" fillId="0" borderId="1" xfId="0" applyFont="1" applyFill="1" applyBorder="1" applyAlignment="1">
      <alignment horizontal="right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20" fillId="0" borderId="0" xfId="0" applyFont="1"/>
    <xf numFmtId="0" fontId="20" fillId="0" borderId="0" xfId="0" applyFont="1" applyAlignment="1">
      <alignment horizontal="right"/>
    </xf>
    <xf numFmtId="0" fontId="17" fillId="0" borderId="1" xfId="0" applyFont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" fillId="0" borderId="0" xfId="0" applyFont="1"/>
    <xf numFmtId="165" fontId="19" fillId="0" borderId="1" xfId="4" applyNumberFormat="1" applyFont="1" applyFill="1" applyBorder="1" applyAlignment="1" applyProtection="1">
      <alignment vertical="top" wrapText="1"/>
      <protection hidden="1"/>
    </xf>
    <xf numFmtId="165" fontId="19" fillId="0" borderId="1" xfId="2" applyNumberFormat="1" applyFont="1" applyFill="1" applyBorder="1" applyAlignment="1" applyProtection="1">
      <alignment vertical="top" wrapText="1"/>
      <protection hidden="1"/>
    </xf>
    <xf numFmtId="164" fontId="2" fillId="0" borderId="0" xfId="0" applyNumberFormat="1" applyFont="1" applyAlignment="1">
      <alignment horizontal="right" vertical="center"/>
    </xf>
    <xf numFmtId="168" fontId="2" fillId="0" borderId="0" xfId="0" applyNumberFormat="1" applyFont="1"/>
    <xf numFmtId="0" fontId="2" fillId="0" borderId="0" xfId="0" applyFont="1"/>
    <xf numFmtId="0" fontId="2" fillId="0" borderId="0" xfId="0" applyFont="1"/>
    <xf numFmtId="0" fontId="20" fillId="0" borderId="1" xfId="0" applyFont="1" applyFill="1" applyBorder="1" applyAlignment="1">
      <alignment horizontal="center" vertical="top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41" fontId="15" fillId="0" borderId="1" xfId="0" applyNumberFormat="1" applyFont="1" applyFill="1" applyBorder="1" applyAlignment="1">
      <alignment horizontal="center" vertical="top" wrapText="1"/>
    </xf>
    <xf numFmtId="0" fontId="19" fillId="0" borderId="1" xfId="4" applyNumberFormat="1" applyFont="1" applyFill="1" applyBorder="1" applyAlignment="1" applyProtection="1">
      <alignment horizontal="left" vertical="top" wrapText="1"/>
      <protection hidden="1"/>
    </xf>
    <xf numFmtId="1" fontId="19" fillId="0" borderId="1" xfId="4" applyNumberFormat="1" applyFont="1" applyFill="1" applyBorder="1" applyAlignment="1" applyProtection="1">
      <alignment horizontal="right" vertical="center"/>
      <protection hidden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/>
    <xf numFmtId="0" fontId="16" fillId="0" borderId="0" xfId="0" applyFont="1" applyFill="1" applyAlignment="1">
      <alignment horizontal="right"/>
    </xf>
    <xf numFmtId="41" fontId="16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left" vertical="top" wrapText="1"/>
    </xf>
    <xf numFmtId="1" fontId="18" fillId="0" borderId="1" xfId="0" applyNumberFormat="1" applyFont="1" applyFill="1" applyBorder="1" applyAlignment="1">
      <alignment horizontal="right" vertical="center" wrapText="1"/>
    </xf>
    <xf numFmtId="49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right" vertical="top" wrapText="1"/>
    </xf>
    <xf numFmtId="0" fontId="18" fillId="0" borderId="1" xfId="1" applyNumberFormat="1" applyFont="1" applyFill="1" applyBorder="1" applyAlignment="1" applyProtection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17" fillId="0" borderId="0" xfId="0" applyFont="1" applyAlignment="1">
      <alignment horizontal="center"/>
    </xf>
    <xf numFmtId="0" fontId="17" fillId="0" borderId="0" xfId="0" applyFont="1" applyFill="1" applyAlignment="1">
      <alignment horizontal="center" wrapText="1"/>
    </xf>
    <xf numFmtId="0" fontId="17" fillId="0" borderId="0" xfId="0" applyFont="1" applyAlignment="1">
      <alignment horizont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148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topLeftCell="A35" workbookViewId="0">
      <selection activeCell="A49" sqref="A49"/>
    </sheetView>
  </sheetViews>
  <sheetFormatPr defaultRowHeight="12.75"/>
  <cols>
    <col min="1" max="1" width="32.5703125" style="1" customWidth="1"/>
    <col min="2" max="2" width="21.42578125" style="1" customWidth="1"/>
    <col min="3" max="3" width="11.5703125" style="1" customWidth="1"/>
    <col min="4" max="4" width="15.140625" style="1" customWidth="1"/>
    <col min="5" max="5" width="12" style="1" customWidth="1"/>
    <col min="6" max="6" width="12.5703125" style="1" customWidth="1"/>
    <col min="7" max="7" width="12.2851562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5.5" customHeight="1">
      <c r="A2" s="48" t="s">
        <v>107</v>
      </c>
      <c r="B2" s="48"/>
      <c r="C2" s="48"/>
      <c r="D2" s="48"/>
      <c r="E2" s="48"/>
      <c r="F2" s="48"/>
      <c r="G2" s="48"/>
    </row>
    <row r="3" spans="1:8">
      <c r="A3" s="37"/>
      <c r="B3" s="37"/>
      <c r="C3" s="37"/>
      <c r="D3" s="37"/>
      <c r="E3" s="37"/>
      <c r="F3" s="37"/>
      <c r="G3" s="38" t="s">
        <v>37</v>
      </c>
    </row>
    <row r="4" spans="1:8" ht="57.75" customHeight="1">
      <c r="A4" s="10" t="s">
        <v>0</v>
      </c>
      <c r="B4" s="10" t="s">
        <v>1</v>
      </c>
      <c r="C4" s="10" t="s">
        <v>108</v>
      </c>
      <c r="D4" s="10" t="s">
        <v>109</v>
      </c>
      <c r="E4" s="10" t="s">
        <v>110</v>
      </c>
      <c r="F4" s="10" t="s">
        <v>84</v>
      </c>
      <c r="G4" s="10" t="s">
        <v>85</v>
      </c>
    </row>
    <row r="5" spans="1:8" ht="20.25" customHeight="1">
      <c r="A5" s="31" t="s">
        <v>48</v>
      </c>
      <c r="B5" s="32"/>
      <c r="C5" s="35">
        <f>C7+C18</f>
        <v>14997.1</v>
      </c>
      <c r="D5" s="35">
        <f t="shared" ref="D5:E5" si="0">D7+D18</f>
        <v>21816.2</v>
      </c>
      <c r="E5" s="35">
        <f t="shared" si="0"/>
        <v>22280</v>
      </c>
      <c r="F5" s="35">
        <f>E5/D5*100</f>
        <v>102.12594310649882</v>
      </c>
      <c r="G5" s="35">
        <f t="shared" ref="G5:G7" si="1">E5/C5*100</f>
        <v>148.56205533069726</v>
      </c>
      <c r="H5" s="20"/>
    </row>
    <row r="6" spans="1:8" ht="17.25" customHeight="1">
      <c r="A6" s="7" t="s">
        <v>2</v>
      </c>
      <c r="B6" s="39"/>
      <c r="C6" s="36"/>
      <c r="D6" s="36"/>
      <c r="E6" s="36"/>
      <c r="F6" s="35"/>
      <c r="G6" s="36"/>
      <c r="H6" s="20"/>
    </row>
    <row r="7" spans="1:8" ht="20.25" customHeight="1">
      <c r="A7" s="40" t="s">
        <v>49</v>
      </c>
      <c r="B7" s="41">
        <v>1E+16</v>
      </c>
      <c r="C7" s="36">
        <f>C8+C10+C11+C13+C16+C17</f>
        <v>8380.1</v>
      </c>
      <c r="D7" s="36">
        <f t="shared" ref="D7:E7" si="2">D8+D10+D11+D13+D16+D17</f>
        <v>11063.1</v>
      </c>
      <c r="E7" s="36">
        <f t="shared" si="2"/>
        <v>11526.900000000001</v>
      </c>
      <c r="F7" s="36">
        <f t="shared" ref="F7:F48" si="3">E7/D7*100</f>
        <v>104.19231499308512</v>
      </c>
      <c r="G7" s="36">
        <f t="shared" si="1"/>
        <v>137.55086454815577</v>
      </c>
      <c r="H7" s="20"/>
    </row>
    <row r="8" spans="1:8" ht="19.5" customHeight="1">
      <c r="A8" s="40" t="s">
        <v>50</v>
      </c>
      <c r="B8" s="41">
        <v>1.01E+16</v>
      </c>
      <c r="C8" s="36">
        <f>C9</f>
        <v>1495.7</v>
      </c>
      <c r="D8" s="36">
        <f t="shared" ref="D8:E8" si="4">D9</f>
        <v>969.6</v>
      </c>
      <c r="E8" s="36">
        <f t="shared" si="4"/>
        <v>1396.7</v>
      </c>
      <c r="F8" s="36">
        <f t="shared" si="3"/>
        <v>144.04909240924093</v>
      </c>
      <c r="G8" s="36">
        <f t="shared" ref="G8:G48" si="5">E8/C8*100</f>
        <v>93.381025606739314</v>
      </c>
      <c r="H8" s="20"/>
    </row>
    <row r="9" spans="1:8" ht="19.5" customHeight="1">
      <c r="A9" s="40" t="s">
        <v>51</v>
      </c>
      <c r="B9" s="42" t="s">
        <v>52</v>
      </c>
      <c r="C9" s="36">
        <v>1495.7</v>
      </c>
      <c r="D9" s="36">
        <v>969.6</v>
      </c>
      <c r="E9" s="36">
        <v>1396.7</v>
      </c>
      <c r="F9" s="36">
        <f t="shared" si="3"/>
        <v>144.04909240924093</v>
      </c>
      <c r="G9" s="36">
        <f t="shared" si="5"/>
        <v>93.381025606739314</v>
      </c>
      <c r="H9" s="20"/>
    </row>
    <row r="10" spans="1:8" ht="40.5" customHeight="1">
      <c r="A10" s="40" t="s">
        <v>53</v>
      </c>
      <c r="B10" s="41">
        <v>1.03E+16</v>
      </c>
      <c r="C10" s="36">
        <v>1589.5</v>
      </c>
      <c r="D10" s="36">
        <v>1738.6</v>
      </c>
      <c r="E10" s="36">
        <v>1835.7</v>
      </c>
      <c r="F10" s="36">
        <f t="shared" si="3"/>
        <v>105.58495341079031</v>
      </c>
      <c r="G10" s="36">
        <f t="shared" si="5"/>
        <v>115.48914753067004</v>
      </c>
      <c r="H10" s="20"/>
    </row>
    <row r="11" spans="1:8" ht="18.75" customHeight="1">
      <c r="A11" s="40" t="s">
        <v>54</v>
      </c>
      <c r="B11" s="41">
        <v>1.05E+16</v>
      </c>
      <c r="C11" s="36">
        <f>C12</f>
        <v>3331</v>
      </c>
      <c r="D11" s="36">
        <f t="shared" ref="D11:E11" si="6">D12</f>
        <v>5740.3</v>
      </c>
      <c r="E11" s="36">
        <f t="shared" si="6"/>
        <v>5742.6</v>
      </c>
      <c r="F11" s="36">
        <f t="shared" si="3"/>
        <v>100.04006759228612</v>
      </c>
      <c r="G11" s="36">
        <f t="shared" si="5"/>
        <v>172.39867907535276</v>
      </c>
      <c r="H11" s="20"/>
    </row>
    <row r="12" spans="1:8" ht="16.5" customHeight="1">
      <c r="A12" s="40" t="s">
        <v>55</v>
      </c>
      <c r="B12" s="42" t="s">
        <v>56</v>
      </c>
      <c r="C12" s="36">
        <v>3331</v>
      </c>
      <c r="D12" s="36">
        <v>5740.3</v>
      </c>
      <c r="E12" s="36">
        <v>5742.6</v>
      </c>
      <c r="F12" s="36">
        <f t="shared" si="3"/>
        <v>100.04006759228612</v>
      </c>
      <c r="G12" s="36">
        <f t="shared" si="5"/>
        <v>172.39867907535276</v>
      </c>
      <c r="H12" s="20"/>
    </row>
    <row r="13" spans="1:8" ht="19.5" customHeight="1">
      <c r="A13" s="40" t="s">
        <v>57</v>
      </c>
      <c r="B13" s="41">
        <v>1.06E+16</v>
      </c>
      <c r="C13" s="36">
        <f>C14+C15</f>
        <v>1963.5</v>
      </c>
      <c r="D13" s="36">
        <f t="shared" ref="D13:E13" si="7">D14+D15</f>
        <v>2254.4</v>
      </c>
      <c r="E13" s="36">
        <f t="shared" si="7"/>
        <v>2191.6999999999998</v>
      </c>
      <c r="F13" s="36">
        <f t="shared" si="3"/>
        <v>97.21877217885023</v>
      </c>
      <c r="G13" s="36">
        <f t="shared" si="5"/>
        <v>111.62210338680927</v>
      </c>
      <c r="H13" s="20"/>
    </row>
    <row r="14" spans="1:8" ht="20.25" customHeight="1">
      <c r="A14" s="40" t="s">
        <v>58</v>
      </c>
      <c r="B14" s="42" t="s">
        <v>59</v>
      </c>
      <c r="C14" s="36">
        <v>108.3</v>
      </c>
      <c r="D14" s="36">
        <v>168</v>
      </c>
      <c r="E14" s="36">
        <v>413.5</v>
      </c>
      <c r="F14" s="36" t="s">
        <v>120</v>
      </c>
      <c r="G14" s="36">
        <v>0</v>
      </c>
      <c r="H14" s="20"/>
    </row>
    <row r="15" spans="1:8" ht="16.5" customHeight="1">
      <c r="A15" s="40" t="s">
        <v>60</v>
      </c>
      <c r="B15" s="42" t="s">
        <v>61</v>
      </c>
      <c r="C15" s="36">
        <v>1855.2</v>
      </c>
      <c r="D15" s="36">
        <v>2086.4</v>
      </c>
      <c r="E15" s="36">
        <v>1778.2</v>
      </c>
      <c r="F15" s="36">
        <f t="shared" si="3"/>
        <v>85.228144171779135</v>
      </c>
      <c r="G15" s="36">
        <f t="shared" si="5"/>
        <v>95.849504096593364</v>
      </c>
      <c r="H15" s="20"/>
    </row>
    <row r="16" spans="1:8" ht="15.75" customHeight="1">
      <c r="A16" s="40" t="s">
        <v>62</v>
      </c>
      <c r="B16" s="41">
        <v>1.08E+16</v>
      </c>
      <c r="C16" s="36">
        <v>0.4</v>
      </c>
      <c r="D16" s="36">
        <v>0.2</v>
      </c>
      <c r="E16" s="36">
        <v>0.2</v>
      </c>
      <c r="F16" s="36">
        <f t="shared" si="3"/>
        <v>100</v>
      </c>
      <c r="G16" s="36">
        <v>0</v>
      </c>
      <c r="H16" s="20"/>
    </row>
    <row r="17" spans="1:8" s="22" customFormat="1" ht="15.75" customHeight="1">
      <c r="A17" s="43" t="s">
        <v>99</v>
      </c>
      <c r="B17" s="41">
        <v>1.1715E+16</v>
      </c>
      <c r="C17" s="36">
        <v>0</v>
      </c>
      <c r="D17" s="36">
        <v>360</v>
      </c>
      <c r="E17" s="36">
        <v>360</v>
      </c>
      <c r="F17" s="36">
        <f t="shared" si="3"/>
        <v>100</v>
      </c>
      <c r="G17" s="36">
        <v>0</v>
      </c>
      <c r="H17" s="20"/>
    </row>
    <row r="18" spans="1:8" ht="45" customHeight="1">
      <c r="A18" s="40" t="s">
        <v>63</v>
      </c>
      <c r="B18" s="42" t="s">
        <v>64</v>
      </c>
      <c r="C18" s="36">
        <f>C19+C21+C23+C25+C28</f>
        <v>6617</v>
      </c>
      <c r="D18" s="36">
        <f t="shared" ref="D18:E18" si="8">D19+D21+D23+D25+D28</f>
        <v>10753.1</v>
      </c>
      <c r="E18" s="36">
        <f t="shared" si="8"/>
        <v>10753.1</v>
      </c>
      <c r="F18" s="36">
        <f t="shared" si="3"/>
        <v>100</v>
      </c>
      <c r="G18" s="36">
        <f t="shared" si="5"/>
        <v>162.50717847967357</v>
      </c>
      <c r="H18" s="20"/>
    </row>
    <row r="19" spans="1:8" ht="54.75" customHeight="1">
      <c r="A19" s="40" t="s">
        <v>65</v>
      </c>
      <c r="B19" s="42" t="s">
        <v>66</v>
      </c>
      <c r="C19" s="36">
        <f>C20</f>
        <v>99.7</v>
      </c>
      <c r="D19" s="36">
        <f t="shared" ref="D19:E19" si="9">D20</f>
        <v>98.1</v>
      </c>
      <c r="E19" s="36">
        <f t="shared" si="9"/>
        <v>98.1</v>
      </c>
      <c r="F19" s="36">
        <f t="shared" si="3"/>
        <v>100</v>
      </c>
      <c r="G19" s="36">
        <f t="shared" si="5"/>
        <v>98.39518555667</v>
      </c>
      <c r="H19" s="20"/>
    </row>
    <row r="20" spans="1:8" ht="41.25" customHeight="1">
      <c r="A20" s="40" t="s">
        <v>67</v>
      </c>
      <c r="B20" s="42" t="s">
        <v>68</v>
      </c>
      <c r="C20" s="36">
        <v>99.7</v>
      </c>
      <c r="D20" s="36">
        <v>98.1</v>
      </c>
      <c r="E20" s="36">
        <v>98.1</v>
      </c>
      <c r="F20" s="36">
        <f t="shared" si="3"/>
        <v>100</v>
      </c>
      <c r="G20" s="36">
        <f t="shared" si="5"/>
        <v>98.39518555667</v>
      </c>
      <c r="H20" s="20"/>
    </row>
    <row r="21" spans="1:8" ht="66.75" customHeight="1">
      <c r="A21" s="33" t="s">
        <v>69</v>
      </c>
      <c r="B21" s="34">
        <v>2.02200000000001E+16</v>
      </c>
      <c r="C21" s="36">
        <v>5436</v>
      </c>
      <c r="D21" s="36">
        <v>7676.2</v>
      </c>
      <c r="E21" s="36">
        <v>7676.2</v>
      </c>
      <c r="F21" s="36">
        <f t="shared" si="3"/>
        <v>100</v>
      </c>
      <c r="G21" s="36">
        <f t="shared" si="5"/>
        <v>141.21044885945548</v>
      </c>
      <c r="H21" s="20"/>
    </row>
    <row r="22" spans="1:8" ht="18.75" hidden="1" customHeight="1">
      <c r="A22" s="40" t="s">
        <v>70</v>
      </c>
      <c r="B22" s="42" t="s">
        <v>71</v>
      </c>
      <c r="C22" s="36"/>
      <c r="D22" s="36"/>
      <c r="E22" s="36"/>
      <c r="F22" s="36" t="e">
        <f t="shared" si="3"/>
        <v>#DIV/0!</v>
      </c>
      <c r="G22" s="36" t="e">
        <f t="shared" si="5"/>
        <v>#DIV/0!</v>
      </c>
      <c r="H22" s="20"/>
    </row>
    <row r="23" spans="1:8" ht="56.25" customHeight="1">
      <c r="A23" s="40" t="s">
        <v>72</v>
      </c>
      <c r="B23" s="42" t="s">
        <v>73</v>
      </c>
      <c r="C23" s="36">
        <f>C24</f>
        <v>263.60000000000002</v>
      </c>
      <c r="D23" s="36">
        <f t="shared" ref="D23:E23" si="10">D24</f>
        <v>288.10000000000002</v>
      </c>
      <c r="E23" s="36">
        <f t="shared" si="10"/>
        <v>288.10000000000002</v>
      </c>
      <c r="F23" s="36">
        <f t="shared" si="3"/>
        <v>100</v>
      </c>
      <c r="G23" s="36">
        <f t="shared" si="5"/>
        <v>109.29438543247345</v>
      </c>
      <c r="H23" s="20"/>
    </row>
    <row r="24" spans="1:8" ht="54" customHeight="1">
      <c r="A24" s="40" t="s">
        <v>74</v>
      </c>
      <c r="B24" s="42" t="s">
        <v>75</v>
      </c>
      <c r="C24" s="36">
        <v>263.60000000000002</v>
      </c>
      <c r="D24" s="36">
        <v>288.10000000000002</v>
      </c>
      <c r="E24" s="36">
        <v>288.10000000000002</v>
      </c>
      <c r="F24" s="36">
        <f t="shared" si="3"/>
        <v>100</v>
      </c>
      <c r="G24" s="36">
        <f t="shared" si="5"/>
        <v>109.29438543247345</v>
      </c>
      <c r="H24" s="20"/>
    </row>
    <row r="25" spans="1:8" ht="20.25" customHeight="1">
      <c r="A25" s="40" t="s">
        <v>76</v>
      </c>
      <c r="B25" s="42" t="s">
        <v>77</v>
      </c>
      <c r="C25" s="36">
        <f>C26</f>
        <v>817.7</v>
      </c>
      <c r="D25" s="36">
        <f t="shared" ref="D25:E25" si="11">D26</f>
        <v>2390.6999999999998</v>
      </c>
      <c r="E25" s="36">
        <f t="shared" si="11"/>
        <v>2390.6999999999998</v>
      </c>
      <c r="F25" s="36">
        <f t="shared" si="3"/>
        <v>100</v>
      </c>
      <c r="G25" s="36" t="s">
        <v>103</v>
      </c>
      <c r="H25" s="20"/>
    </row>
    <row r="26" spans="1:8" s="2" customFormat="1" ht="27" customHeight="1">
      <c r="A26" s="40" t="s">
        <v>78</v>
      </c>
      <c r="B26" s="42" t="s">
        <v>79</v>
      </c>
      <c r="C26" s="36">
        <v>817.7</v>
      </c>
      <c r="D26" s="36">
        <v>2390.6999999999998</v>
      </c>
      <c r="E26" s="36">
        <v>2390.6999999999998</v>
      </c>
      <c r="F26" s="36">
        <f t="shared" si="3"/>
        <v>100</v>
      </c>
      <c r="G26" s="36" t="s">
        <v>103</v>
      </c>
      <c r="H26" s="20"/>
    </row>
    <row r="27" spans="1:8" s="2" customFormat="1" ht="24.75" hidden="1" customHeight="1">
      <c r="A27" s="40" t="s">
        <v>80</v>
      </c>
      <c r="B27" s="42" t="s">
        <v>81</v>
      </c>
      <c r="C27" s="36"/>
      <c r="D27" s="36"/>
      <c r="E27" s="36"/>
      <c r="F27" s="36" t="e">
        <f t="shared" si="3"/>
        <v>#DIV/0!</v>
      </c>
      <c r="G27" s="36" t="e">
        <f t="shared" si="5"/>
        <v>#DIV/0!</v>
      </c>
      <c r="H27" s="20"/>
    </row>
    <row r="28" spans="1:8" s="2" customFormat="1" ht="24.75" customHeight="1">
      <c r="A28" s="40" t="s">
        <v>82</v>
      </c>
      <c r="B28" s="42" t="s">
        <v>83</v>
      </c>
      <c r="C28" s="36">
        <v>0</v>
      </c>
      <c r="D28" s="36">
        <v>300</v>
      </c>
      <c r="E28" s="36">
        <v>300</v>
      </c>
      <c r="F28" s="36">
        <f t="shared" si="3"/>
        <v>100</v>
      </c>
      <c r="G28" s="36">
        <v>0</v>
      </c>
      <c r="H28" s="20"/>
    </row>
    <row r="29" spans="1:8" ht="15.75" customHeight="1">
      <c r="A29" s="31" t="s">
        <v>3</v>
      </c>
      <c r="B29" s="6"/>
      <c r="C29" s="35">
        <f>C31+C35+C37+C40+C45+C43+C47</f>
        <v>15210.600000000002</v>
      </c>
      <c r="D29" s="35">
        <f>D31+D35+D37+D40+D45+D43+D47</f>
        <v>22903.300000000003</v>
      </c>
      <c r="E29" s="35">
        <f>E31+E35+E37+E40+E45+E43+E47</f>
        <v>22037.899999999998</v>
      </c>
      <c r="F29" s="26">
        <f t="shared" si="3"/>
        <v>96.221505197940886</v>
      </c>
      <c r="G29" s="35">
        <f t="shared" si="5"/>
        <v>144.88514588510643</v>
      </c>
      <c r="H29" s="20"/>
    </row>
    <row r="30" spans="1:8" ht="16.5" customHeight="1">
      <c r="A30" s="7" t="s">
        <v>2</v>
      </c>
      <c r="B30" s="6"/>
      <c r="C30" s="35"/>
      <c r="D30" s="35"/>
      <c r="E30" s="35"/>
      <c r="F30" s="26"/>
      <c r="G30" s="36"/>
      <c r="H30" s="20"/>
    </row>
    <row r="31" spans="1:8" ht="17.25" customHeight="1">
      <c r="A31" s="7" t="s">
        <v>4</v>
      </c>
      <c r="B31" s="8" t="s">
        <v>5</v>
      </c>
      <c r="C31" s="36">
        <f>C32+C34+C33</f>
        <v>3673.8</v>
      </c>
      <c r="D31" s="36">
        <f t="shared" ref="D31:E31" si="12">D32+D34+D33</f>
        <v>4118.3</v>
      </c>
      <c r="E31" s="36">
        <f t="shared" si="12"/>
        <v>4027.4</v>
      </c>
      <c r="F31" s="25">
        <f t="shared" si="3"/>
        <v>97.792778573683307</v>
      </c>
      <c r="G31" s="36">
        <f t="shared" si="5"/>
        <v>109.62491153573957</v>
      </c>
      <c r="H31" s="20"/>
    </row>
    <row r="32" spans="1:8" ht="51.75" customHeight="1">
      <c r="A32" s="7" t="s">
        <v>6</v>
      </c>
      <c r="B32" s="44" t="s">
        <v>7</v>
      </c>
      <c r="C32" s="36">
        <v>3614.9</v>
      </c>
      <c r="D32" s="29">
        <v>3924.3</v>
      </c>
      <c r="E32" s="29">
        <v>3833.4</v>
      </c>
      <c r="F32" s="25">
        <f t="shared" si="3"/>
        <v>97.683663328491704</v>
      </c>
      <c r="G32" s="36">
        <f t="shared" si="5"/>
        <v>106.04442723173533</v>
      </c>
      <c r="H32" s="20"/>
    </row>
    <row r="33" spans="1:8" s="23" customFormat="1" ht="24.75" customHeight="1">
      <c r="A33" s="7" t="s">
        <v>100</v>
      </c>
      <c r="B33" s="8" t="s">
        <v>101</v>
      </c>
      <c r="C33" s="36">
        <v>0</v>
      </c>
      <c r="D33" s="29">
        <v>181.7</v>
      </c>
      <c r="E33" s="36">
        <v>181.7</v>
      </c>
      <c r="F33" s="25">
        <f t="shared" si="3"/>
        <v>100</v>
      </c>
      <c r="G33" s="36">
        <v>0</v>
      </c>
      <c r="H33" s="20"/>
    </row>
    <row r="34" spans="1:8" ht="17.25" customHeight="1">
      <c r="A34" s="7" t="s">
        <v>8</v>
      </c>
      <c r="B34" s="8" t="s">
        <v>9</v>
      </c>
      <c r="C34" s="36">
        <v>58.9</v>
      </c>
      <c r="D34" s="36">
        <v>12.3</v>
      </c>
      <c r="E34" s="36">
        <v>12.3</v>
      </c>
      <c r="F34" s="25">
        <f t="shared" si="3"/>
        <v>100</v>
      </c>
      <c r="G34" s="36">
        <f t="shared" si="5"/>
        <v>20.882852292020377</v>
      </c>
      <c r="H34" s="20"/>
    </row>
    <row r="35" spans="1:8" ht="19.5" customHeight="1">
      <c r="A35" s="7" t="s">
        <v>10</v>
      </c>
      <c r="B35" s="8" t="s">
        <v>11</v>
      </c>
      <c r="C35" s="36">
        <f t="shared" ref="C35:E35" si="13">C36</f>
        <v>263.60000000000002</v>
      </c>
      <c r="D35" s="36">
        <f t="shared" si="13"/>
        <v>288.10000000000002</v>
      </c>
      <c r="E35" s="36">
        <f t="shared" si="13"/>
        <v>288.10000000000002</v>
      </c>
      <c r="F35" s="25">
        <f t="shared" si="3"/>
        <v>100</v>
      </c>
      <c r="G35" s="36">
        <f t="shared" si="5"/>
        <v>109.29438543247345</v>
      </c>
      <c r="H35" s="20"/>
    </row>
    <row r="36" spans="1:8" ht="31.5" customHeight="1">
      <c r="A36" s="7" t="s">
        <v>12</v>
      </c>
      <c r="B36" s="8" t="s">
        <v>13</v>
      </c>
      <c r="C36" s="36">
        <v>263.60000000000002</v>
      </c>
      <c r="D36" s="36">
        <v>288.10000000000002</v>
      </c>
      <c r="E36" s="36">
        <v>288.10000000000002</v>
      </c>
      <c r="F36" s="25">
        <f t="shared" si="3"/>
        <v>100</v>
      </c>
      <c r="G36" s="36">
        <f t="shared" si="5"/>
        <v>109.29438543247345</v>
      </c>
      <c r="H36" s="20"/>
    </row>
    <row r="37" spans="1:8" ht="17.25" customHeight="1">
      <c r="A37" s="7" t="s">
        <v>14</v>
      </c>
      <c r="B37" s="8" t="s">
        <v>15</v>
      </c>
      <c r="C37" s="36">
        <f t="shared" ref="C37" si="14">C38+C39</f>
        <v>7015.9000000000005</v>
      </c>
      <c r="D37" s="36">
        <f t="shared" ref="D37:E37" si="15">D38+D39</f>
        <v>8407</v>
      </c>
      <c r="E37" s="36">
        <f t="shared" si="15"/>
        <v>8407</v>
      </c>
      <c r="F37" s="25">
        <f t="shared" si="3"/>
        <v>100</v>
      </c>
      <c r="G37" s="36">
        <f t="shared" si="5"/>
        <v>119.82781966675692</v>
      </c>
      <c r="H37" s="20"/>
    </row>
    <row r="38" spans="1:8" ht="28.5" customHeight="1">
      <c r="A38" s="7" t="s">
        <v>16</v>
      </c>
      <c r="B38" s="8" t="s">
        <v>17</v>
      </c>
      <c r="C38" s="36">
        <v>6752.1</v>
      </c>
      <c r="D38" s="36">
        <v>7316</v>
      </c>
      <c r="E38" s="36">
        <v>7316</v>
      </c>
      <c r="F38" s="25">
        <f t="shared" si="3"/>
        <v>100</v>
      </c>
      <c r="G38" s="36">
        <f t="shared" si="5"/>
        <v>108.35147583714695</v>
      </c>
      <c r="H38" s="20"/>
    </row>
    <row r="39" spans="1:8" ht="32.25" customHeight="1">
      <c r="A39" s="45" t="s">
        <v>41</v>
      </c>
      <c r="B39" s="8" t="s">
        <v>40</v>
      </c>
      <c r="C39" s="36">
        <v>263.8</v>
      </c>
      <c r="D39" s="36">
        <v>1091</v>
      </c>
      <c r="E39" s="36">
        <v>1091</v>
      </c>
      <c r="F39" s="25">
        <f t="shared" si="3"/>
        <v>100</v>
      </c>
      <c r="G39" s="36" t="s">
        <v>106</v>
      </c>
      <c r="H39" s="20"/>
    </row>
    <row r="40" spans="1:8" ht="20.25" customHeight="1">
      <c r="A40" s="7" t="s">
        <v>18</v>
      </c>
      <c r="B40" s="8" t="s">
        <v>19</v>
      </c>
      <c r="C40" s="36">
        <f t="shared" ref="C40" si="16">C41+C42</f>
        <v>397.5</v>
      </c>
      <c r="D40" s="36">
        <f>D41+D42</f>
        <v>3495.2</v>
      </c>
      <c r="E40" s="36">
        <f>E41+E42</f>
        <v>3231</v>
      </c>
      <c r="F40" s="25">
        <f t="shared" si="3"/>
        <v>92.441062027924019</v>
      </c>
      <c r="G40" s="36" t="s">
        <v>104</v>
      </c>
      <c r="H40" s="20"/>
    </row>
    <row r="41" spans="1:8" ht="20.25" customHeight="1">
      <c r="A41" s="7" t="s">
        <v>20</v>
      </c>
      <c r="B41" s="8" t="s">
        <v>21</v>
      </c>
      <c r="C41" s="36">
        <v>10.199999999999999</v>
      </c>
      <c r="D41" s="36">
        <v>10.1</v>
      </c>
      <c r="E41" s="36">
        <v>10.1</v>
      </c>
      <c r="F41" s="25">
        <f t="shared" si="3"/>
        <v>100</v>
      </c>
      <c r="G41" s="36">
        <f t="shared" si="5"/>
        <v>99.019607843137265</v>
      </c>
      <c r="H41" s="20"/>
    </row>
    <row r="42" spans="1:8" ht="20.25" customHeight="1">
      <c r="A42" s="7" t="s">
        <v>22</v>
      </c>
      <c r="B42" s="8" t="s">
        <v>23</v>
      </c>
      <c r="C42" s="36">
        <v>387.3</v>
      </c>
      <c r="D42" s="36">
        <v>3485.1</v>
      </c>
      <c r="E42" s="36">
        <v>3220.9</v>
      </c>
      <c r="F42" s="25">
        <f t="shared" si="3"/>
        <v>92.419155834839756</v>
      </c>
      <c r="G42" s="36" t="s">
        <v>105</v>
      </c>
      <c r="H42" s="20"/>
    </row>
    <row r="43" spans="1:8" s="17" customFormat="1" ht="20.25" customHeight="1">
      <c r="A43" s="7" t="s">
        <v>92</v>
      </c>
      <c r="B43" s="8" t="s">
        <v>88</v>
      </c>
      <c r="C43" s="36">
        <f>C44</f>
        <v>13.5</v>
      </c>
      <c r="D43" s="36">
        <f>D44</f>
        <v>12.6</v>
      </c>
      <c r="E43" s="36">
        <f>E44</f>
        <v>12.6</v>
      </c>
      <c r="F43" s="25">
        <f t="shared" si="3"/>
        <v>100</v>
      </c>
      <c r="G43" s="36" t="s">
        <v>102</v>
      </c>
      <c r="H43" s="20"/>
    </row>
    <row r="44" spans="1:8" s="17" customFormat="1" ht="41.25" customHeight="1">
      <c r="A44" s="7" t="s">
        <v>93</v>
      </c>
      <c r="B44" s="8" t="s">
        <v>89</v>
      </c>
      <c r="C44" s="36">
        <v>13.5</v>
      </c>
      <c r="D44" s="36">
        <v>12.6</v>
      </c>
      <c r="E44" s="36">
        <v>12.6</v>
      </c>
      <c r="F44" s="25">
        <f t="shared" si="3"/>
        <v>100</v>
      </c>
      <c r="G44" s="36" t="s">
        <v>102</v>
      </c>
      <c r="H44" s="20"/>
    </row>
    <row r="45" spans="1:8" ht="21" customHeight="1">
      <c r="A45" s="7" t="s">
        <v>46</v>
      </c>
      <c r="B45" s="8" t="s">
        <v>24</v>
      </c>
      <c r="C45" s="36">
        <f t="shared" ref="C45:E45" si="17">C46</f>
        <v>3296.3</v>
      </c>
      <c r="D45" s="36">
        <f t="shared" si="17"/>
        <v>6082.1</v>
      </c>
      <c r="E45" s="36">
        <f t="shared" si="17"/>
        <v>6071.8</v>
      </c>
      <c r="F45" s="25">
        <f t="shared" si="3"/>
        <v>99.830650597655406</v>
      </c>
      <c r="G45" s="36">
        <f t="shared" si="5"/>
        <v>184.20046719048631</v>
      </c>
      <c r="H45" s="20"/>
    </row>
    <row r="46" spans="1:8" ht="18.75" customHeight="1">
      <c r="A46" s="7" t="s">
        <v>25</v>
      </c>
      <c r="B46" s="8" t="s">
        <v>26</v>
      </c>
      <c r="C46" s="36">
        <v>3296.3</v>
      </c>
      <c r="D46" s="36">
        <v>6082.1</v>
      </c>
      <c r="E46" s="36">
        <v>6071.8</v>
      </c>
      <c r="F46" s="25">
        <f t="shared" si="3"/>
        <v>99.830650597655406</v>
      </c>
      <c r="G46" s="36">
        <f t="shared" si="5"/>
        <v>184.20046719048631</v>
      </c>
      <c r="H46" s="20"/>
    </row>
    <row r="47" spans="1:8" s="17" customFormat="1" ht="45.75" customHeight="1">
      <c r="A47" s="7" t="s">
        <v>90</v>
      </c>
      <c r="B47" s="8" t="s">
        <v>94</v>
      </c>
      <c r="C47" s="36">
        <f>C48</f>
        <v>550</v>
      </c>
      <c r="D47" s="36">
        <f>D48</f>
        <v>500</v>
      </c>
      <c r="E47" s="36">
        <f>E48</f>
        <v>0</v>
      </c>
      <c r="F47" s="26">
        <f t="shared" si="3"/>
        <v>0</v>
      </c>
      <c r="G47" s="35">
        <f t="shared" si="5"/>
        <v>0</v>
      </c>
    </row>
    <row r="48" spans="1:8" s="17" customFormat="1" ht="32.25" customHeight="1">
      <c r="A48" s="7" t="s">
        <v>91</v>
      </c>
      <c r="B48" s="8" t="s">
        <v>95</v>
      </c>
      <c r="C48" s="36">
        <v>550</v>
      </c>
      <c r="D48" s="36">
        <v>500</v>
      </c>
      <c r="E48" s="36">
        <v>0</v>
      </c>
      <c r="F48" s="26">
        <f t="shared" si="3"/>
        <v>0</v>
      </c>
      <c r="G48" s="35">
        <f t="shared" si="5"/>
        <v>0</v>
      </c>
    </row>
    <row r="49" spans="1:7" ht="31.5" customHeight="1">
      <c r="A49" s="31" t="s">
        <v>121</v>
      </c>
      <c r="B49" s="8"/>
      <c r="C49" s="35">
        <f>C5-C29</f>
        <v>-213.50000000000182</v>
      </c>
      <c r="D49" s="35">
        <f>D5-D29</f>
        <v>-1087.1000000000022</v>
      </c>
      <c r="E49" s="35">
        <f>E5-E29</f>
        <v>242.10000000000218</v>
      </c>
      <c r="F49" s="25"/>
      <c r="G49" s="36"/>
    </row>
    <row r="50" spans="1:7" ht="20.25" customHeight="1">
      <c r="A50" s="9" t="s">
        <v>27</v>
      </c>
      <c r="B50" s="6"/>
      <c r="C50" s="35">
        <f t="shared" ref="C50" si="18">C52</f>
        <v>213.5</v>
      </c>
      <c r="D50" s="35">
        <f t="shared" ref="D50:E50" si="19">D52</f>
        <v>1087.0999999999985</v>
      </c>
      <c r="E50" s="35">
        <f t="shared" si="19"/>
        <v>-242.09999999999854</v>
      </c>
      <c r="F50" s="26"/>
      <c r="G50" s="35"/>
    </row>
    <row r="51" spans="1:7" ht="20.25" customHeight="1">
      <c r="A51" s="46" t="s">
        <v>2</v>
      </c>
      <c r="B51" s="8"/>
      <c r="C51" s="36"/>
      <c r="D51" s="36"/>
      <c r="E51" s="36"/>
      <c r="F51" s="25"/>
      <c r="G51" s="36"/>
    </row>
    <row r="52" spans="1:7" ht="33" customHeight="1">
      <c r="A52" s="46" t="s">
        <v>28</v>
      </c>
      <c r="B52" s="8" t="s">
        <v>29</v>
      </c>
      <c r="C52" s="36">
        <f t="shared" ref="C52" si="20">C53+C54</f>
        <v>213.5</v>
      </c>
      <c r="D52" s="36">
        <f t="shared" ref="D52:E52" si="21">D53+D54</f>
        <v>1087.0999999999985</v>
      </c>
      <c r="E52" s="36">
        <f t="shared" si="21"/>
        <v>-242.09999999999854</v>
      </c>
      <c r="F52" s="25"/>
      <c r="G52" s="36"/>
    </row>
    <row r="53" spans="1:7" ht="30.75" customHeight="1">
      <c r="A53" s="46" t="s">
        <v>30</v>
      </c>
      <c r="B53" s="8" t="s">
        <v>31</v>
      </c>
      <c r="C53" s="36">
        <v>-15091.7</v>
      </c>
      <c r="D53" s="36">
        <v>-21816.2</v>
      </c>
      <c r="E53" s="36">
        <v>-22806.3</v>
      </c>
      <c r="F53" s="25"/>
      <c r="G53" s="36"/>
    </row>
    <row r="54" spans="1:7" ht="33.75" customHeight="1">
      <c r="A54" s="46" t="s">
        <v>32</v>
      </c>
      <c r="B54" s="8" t="s">
        <v>33</v>
      </c>
      <c r="C54" s="36">
        <v>15305.2</v>
      </c>
      <c r="D54" s="36">
        <v>22903.3</v>
      </c>
      <c r="E54" s="36">
        <v>22564.2</v>
      </c>
      <c r="F54" s="25"/>
      <c r="G54" s="36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"/>
      <c r="B56" s="4"/>
      <c r="C56" s="4"/>
      <c r="D56" s="4"/>
      <c r="E56" s="4"/>
      <c r="F56" s="4"/>
      <c r="G56" s="4"/>
    </row>
    <row r="57" spans="1:7" ht="0.75" customHeight="1">
      <c r="A57" s="4"/>
      <c r="B57" s="4"/>
      <c r="C57" s="4"/>
      <c r="D57" s="4"/>
      <c r="E57" s="4"/>
      <c r="F57" s="4"/>
      <c r="G57" s="4"/>
    </row>
    <row r="58" spans="1:7" ht="26.25" customHeight="1">
      <c r="A58" s="47" t="s">
        <v>38</v>
      </c>
      <c r="B58" s="47"/>
      <c r="C58" s="47"/>
      <c r="D58" s="47"/>
      <c r="E58" s="47"/>
      <c r="F58" s="47"/>
      <c r="G58" s="47"/>
    </row>
    <row r="59" spans="1:7">
      <c r="A59" s="4"/>
      <c r="B59" s="4"/>
      <c r="C59" s="4"/>
      <c r="D59" s="4"/>
      <c r="E59" s="4"/>
      <c r="F59" s="4"/>
      <c r="G59" s="4"/>
    </row>
    <row r="60" spans="1:7">
      <c r="A60" s="4"/>
      <c r="B60" s="4"/>
      <c r="C60" s="4"/>
      <c r="D60" s="4"/>
      <c r="E60" s="4"/>
      <c r="F60" s="4"/>
      <c r="G60" s="4"/>
    </row>
  </sheetData>
  <mergeCells count="2">
    <mergeCell ref="A58:G58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D5" sqref="D5"/>
    </sheetView>
  </sheetViews>
  <sheetFormatPr defaultRowHeight="12.75"/>
  <cols>
    <col min="1" max="1" width="26.5703125" style="1" customWidth="1"/>
    <col min="2" max="2" width="18.7109375" style="1" customWidth="1"/>
    <col min="3" max="3" width="14.5703125" style="1" customWidth="1"/>
    <col min="4" max="4" width="18.28515625" style="1" customWidth="1"/>
    <col min="5" max="5" width="14" style="1" customWidth="1"/>
    <col min="6" max="6" width="13.5703125" style="1" customWidth="1"/>
    <col min="7" max="7" width="14.14062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84.75" customHeight="1">
      <c r="A2" s="49" t="s">
        <v>111</v>
      </c>
      <c r="B2" s="47"/>
      <c r="C2" s="47"/>
      <c r="D2" s="47"/>
      <c r="E2" s="47"/>
      <c r="F2" s="47"/>
      <c r="G2" s="47"/>
    </row>
    <row r="3" spans="1:7" ht="15">
      <c r="A3" s="12"/>
      <c r="B3" s="12"/>
      <c r="C3" s="12"/>
      <c r="D3" s="12"/>
      <c r="E3" s="12"/>
      <c r="F3" s="12"/>
      <c r="G3" s="13"/>
    </row>
    <row r="4" spans="1:7" ht="86.25" customHeight="1">
      <c r="A4" s="14" t="s">
        <v>34</v>
      </c>
      <c r="B4" s="14" t="s">
        <v>86</v>
      </c>
      <c r="C4" s="14" t="s">
        <v>112</v>
      </c>
      <c r="D4" s="14" t="s">
        <v>113</v>
      </c>
      <c r="E4" s="14" t="s">
        <v>114</v>
      </c>
      <c r="F4" s="14" t="s">
        <v>87</v>
      </c>
      <c r="G4" s="14" t="s">
        <v>85</v>
      </c>
    </row>
    <row r="5" spans="1:7" ht="61.5" customHeight="1">
      <c r="A5" s="15" t="s">
        <v>35</v>
      </c>
      <c r="B5" s="24">
        <v>4.5</v>
      </c>
      <c r="C5" s="30">
        <v>2110.6</v>
      </c>
      <c r="D5" s="30">
        <v>2420.1</v>
      </c>
      <c r="E5" s="30">
        <v>2360.8000000000002</v>
      </c>
      <c r="F5" s="30">
        <f>E5/D5*100</f>
        <v>97.549688029420281</v>
      </c>
      <c r="G5" s="30" t="s">
        <v>117</v>
      </c>
    </row>
    <row r="6" spans="1:7" ht="48.75" customHeight="1">
      <c r="A6" s="16" t="s">
        <v>36</v>
      </c>
      <c r="B6" s="24">
        <v>4.5999999999999996</v>
      </c>
      <c r="C6" s="30">
        <v>2167.4</v>
      </c>
      <c r="D6" s="30">
        <v>2438.6999999999998</v>
      </c>
      <c r="E6" s="30">
        <v>2438.6999999999998</v>
      </c>
      <c r="F6" s="30">
        <f>E6/D6*100</f>
        <v>100</v>
      </c>
      <c r="G6" s="30" t="s">
        <v>117</v>
      </c>
    </row>
    <row r="7" spans="1:7" ht="15">
      <c r="A7" s="12"/>
      <c r="B7" s="12"/>
      <c r="C7" s="12"/>
      <c r="D7" s="12"/>
      <c r="E7" s="12"/>
      <c r="F7" s="12"/>
      <c r="G7" s="12"/>
    </row>
    <row r="8" spans="1:7" ht="15">
      <c r="A8" s="12"/>
      <c r="B8" s="12"/>
      <c r="C8" s="12"/>
      <c r="D8" s="12"/>
      <c r="E8" s="12"/>
      <c r="F8" s="12"/>
      <c r="G8" s="12"/>
    </row>
    <row r="9" spans="1:7" ht="15">
      <c r="A9" s="12"/>
      <c r="B9" s="12"/>
      <c r="C9" s="12"/>
      <c r="D9" s="12"/>
      <c r="E9" s="12"/>
      <c r="F9" s="12"/>
      <c r="G9" s="12"/>
    </row>
    <row r="10" spans="1:7" ht="14.25">
      <c r="A10" s="47" t="s">
        <v>39</v>
      </c>
      <c r="B10" s="47"/>
      <c r="C10" s="47"/>
      <c r="D10" s="47"/>
      <c r="E10" s="47"/>
      <c r="F10" s="47"/>
      <c r="G10" s="47"/>
    </row>
    <row r="11" spans="1:7" ht="15">
      <c r="A11" s="12"/>
      <c r="B11" s="12"/>
      <c r="C11" s="12"/>
      <c r="D11" s="12"/>
      <c r="E11" s="12"/>
      <c r="F11" s="12"/>
      <c r="G11" s="12"/>
    </row>
    <row r="12" spans="1:7" ht="15">
      <c r="A12" s="12"/>
      <c r="B12" s="12"/>
      <c r="C12" s="12"/>
      <c r="D12" s="12"/>
      <c r="E12" s="12"/>
      <c r="F12" s="12"/>
      <c r="G12" s="12"/>
    </row>
    <row r="13" spans="1:7" ht="15">
      <c r="A13" s="12"/>
      <c r="B13" s="12"/>
      <c r="C13" s="12"/>
      <c r="D13" s="12"/>
      <c r="E13" s="12"/>
      <c r="F13" s="12"/>
      <c r="G13" s="12"/>
    </row>
    <row r="14" spans="1:7" ht="15">
      <c r="A14" s="12"/>
      <c r="B14" s="12"/>
      <c r="C14" s="12"/>
      <c r="D14" s="12"/>
      <c r="E14" s="12"/>
      <c r="F14" s="12"/>
      <c r="G14" s="12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K8" sqref="K8"/>
    </sheetView>
  </sheetViews>
  <sheetFormatPr defaultRowHeight="12.75"/>
  <cols>
    <col min="1" max="1" width="39.7109375" style="1" customWidth="1"/>
    <col min="2" max="2" width="15.42578125" style="1" customWidth="1"/>
    <col min="3" max="3" width="17.42578125" style="1" customWidth="1"/>
    <col min="4" max="4" width="14.28515625" style="1" customWidth="1"/>
    <col min="5" max="5" width="14.5703125" style="1" customWidth="1"/>
    <col min="6" max="6" width="17.7109375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49" t="s">
        <v>115</v>
      </c>
      <c r="B2" s="47"/>
      <c r="C2" s="47"/>
      <c r="D2" s="47"/>
      <c r="E2" s="47"/>
      <c r="F2" s="47"/>
    </row>
    <row r="3" spans="1:7">
      <c r="A3" s="4"/>
      <c r="B3" s="4"/>
      <c r="C3" s="4"/>
      <c r="D3" s="4"/>
      <c r="E3" s="4"/>
      <c r="F3" s="5"/>
    </row>
    <row r="4" spans="1:7" ht="76.5" customHeight="1">
      <c r="A4" s="3" t="s">
        <v>42</v>
      </c>
      <c r="B4" s="10" t="s">
        <v>118</v>
      </c>
      <c r="C4" s="10" t="s">
        <v>113</v>
      </c>
      <c r="D4" s="10" t="s">
        <v>116</v>
      </c>
      <c r="E4" s="10" t="s">
        <v>87</v>
      </c>
      <c r="F4" s="10" t="s">
        <v>85</v>
      </c>
    </row>
    <row r="5" spans="1:7" s="2" customFormat="1" ht="72.75" customHeight="1">
      <c r="A5" s="18" t="s">
        <v>47</v>
      </c>
      <c r="B5" s="27">
        <v>3.8</v>
      </c>
      <c r="C5" s="27">
        <v>2</v>
      </c>
      <c r="D5" s="27">
        <v>2</v>
      </c>
      <c r="E5" s="27">
        <f t="shared" ref="E5:E10" si="0">D5/C5*100</f>
        <v>100</v>
      </c>
      <c r="F5" s="36">
        <f t="shared" ref="F5:F7" si="1">D5/B5*100</f>
        <v>52.631578947368418</v>
      </c>
    </row>
    <row r="6" spans="1:7" ht="58.5" customHeight="1">
      <c r="A6" s="19" t="s">
        <v>45</v>
      </c>
      <c r="B6" s="27">
        <v>387.3</v>
      </c>
      <c r="C6" s="27">
        <v>2091.4</v>
      </c>
      <c r="D6" s="27">
        <v>1827.1</v>
      </c>
      <c r="E6" s="27">
        <f t="shared" si="0"/>
        <v>87.362532275031072</v>
      </c>
      <c r="F6" s="36" t="s">
        <v>119</v>
      </c>
      <c r="G6" s="21"/>
    </row>
    <row r="7" spans="1:7" ht="81.75" customHeight="1">
      <c r="A7" s="19" t="s">
        <v>96</v>
      </c>
      <c r="B7" s="27">
        <v>6752.1</v>
      </c>
      <c r="C7" s="27">
        <v>7316</v>
      </c>
      <c r="D7" s="27">
        <v>7316</v>
      </c>
      <c r="E7" s="27">
        <f t="shared" si="0"/>
        <v>100</v>
      </c>
      <c r="F7" s="36">
        <f t="shared" si="1"/>
        <v>108.35147583714695</v>
      </c>
      <c r="G7" s="21"/>
    </row>
    <row r="8" spans="1:7" s="17" customFormat="1" ht="81.75" customHeight="1">
      <c r="A8" s="19" t="s">
        <v>97</v>
      </c>
      <c r="B8" s="27">
        <v>0</v>
      </c>
      <c r="C8" s="27">
        <v>1393.7</v>
      </c>
      <c r="D8" s="27">
        <v>1393.7</v>
      </c>
      <c r="E8" s="27">
        <f t="shared" si="0"/>
        <v>100</v>
      </c>
      <c r="F8" s="36">
        <v>0</v>
      </c>
      <c r="G8" s="21"/>
    </row>
    <row r="9" spans="1:7" s="17" customFormat="1" ht="68.25" customHeight="1">
      <c r="A9" s="19" t="s">
        <v>98</v>
      </c>
      <c r="B9" s="27">
        <v>0</v>
      </c>
      <c r="C9" s="27">
        <v>6082.1</v>
      </c>
      <c r="D9" s="27">
        <v>6071.8</v>
      </c>
      <c r="E9" s="27">
        <f t="shared" si="0"/>
        <v>99.830650597655406</v>
      </c>
      <c r="F9" s="36">
        <v>0</v>
      </c>
      <c r="G9" s="21"/>
    </row>
    <row r="10" spans="1:7" ht="19.5" customHeight="1">
      <c r="A10" s="11" t="s">
        <v>43</v>
      </c>
      <c r="B10" s="28">
        <f>SUM(B5:B9)</f>
        <v>7143.2000000000007</v>
      </c>
      <c r="C10" s="28">
        <f>SUM(C5:C9)</f>
        <v>16885.2</v>
      </c>
      <c r="D10" s="28">
        <f>SUM(D5:D9)</f>
        <v>16610.600000000002</v>
      </c>
      <c r="E10" s="28">
        <f t="shared" si="0"/>
        <v>98.37372373439463</v>
      </c>
      <c r="F10" s="35" t="s">
        <v>102</v>
      </c>
      <c r="G10" s="21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4"/>
      <c r="B13" s="4"/>
      <c r="C13" s="4"/>
      <c r="D13" s="4"/>
      <c r="E13" s="4"/>
      <c r="F13" s="4"/>
    </row>
    <row r="14" spans="1:7" ht="14.25">
      <c r="A14" s="47" t="s">
        <v>44</v>
      </c>
      <c r="B14" s="47"/>
      <c r="C14" s="47"/>
      <c r="D14" s="47"/>
      <c r="E14" s="47"/>
      <c r="F14" s="47"/>
    </row>
    <row r="15" spans="1:7">
      <c r="A15" s="4"/>
      <c r="B15" s="4"/>
      <c r="C15" s="4"/>
      <c r="D15" s="4"/>
      <c r="E15" s="4"/>
      <c r="F15" s="4"/>
    </row>
    <row r="16" spans="1:7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</sheetData>
  <mergeCells count="2">
    <mergeCell ref="A2:F2"/>
    <mergeCell ref="A14:F14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2024-01-25T06:46:43Z</cp:lastPrinted>
  <dcterms:created xsi:type="dcterms:W3CDTF">2017-04-17T10:25:39Z</dcterms:created>
  <dcterms:modified xsi:type="dcterms:W3CDTF">2024-01-31T04:21:22Z</dcterms:modified>
</cp:coreProperties>
</file>