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45" yWindow="-15" windowWidth="15300" windowHeight="117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1'!$G$7</definedName>
  </definedNames>
  <calcPr calcId="125725"/>
</workbook>
</file>

<file path=xl/calcChain.xml><?xml version="1.0" encoding="utf-8"?>
<calcChain xmlns="http://schemas.openxmlformats.org/spreadsheetml/2006/main">
  <c r="G7" i="1"/>
  <c r="G8"/>
  <c r="G9"/>
  <c r="G10"/>
  <c r="G11"/>
  <c r="G12"/>
  <c r="G13"/>
  <c r="G14"/>
  <c r="G15"/>
  <c r="G19"/>
  <c r="G20"/>
  <c r="G22"/>
  <c r="G23"/>
  <c r="G24"/>
  <c r="G27"/>
  <c r="G29"/>
  <c r="G31"/>
  <c r="G32"/>
  <c r="G35"/>
  <c r="G36"/>
  <c r="G37"/>
  <c r="G40"/>
  <c r="G41"/>
  <c r="G42"/>
  <c r="G43"/>
  <c r="G46"/>
  <c r="G47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E7" i="3"/>
  <c r="E8"/>
  <c r="E9"/>
  <c r="E10"/>
  <c r="E5"/>
  <c r="E41" i="1"/>
  <c r="E7"/>
  <c r="D31"/>
  <c r="E31"/>
  <c r="C31"/>
  <c r="C29" s="1"/>
  <c r="D18"/>
  <c r="E18"/>
  <c r="C18"/>
  <c r="C7"/>
  <c r="D7"/>
  <c r="C5"/>
  <c r="D10" i="3"/>
  <c r="C10"/>
  <c r="B10"/>
  <c r="E48" i="1"/>
  <c r="D48"/>
  <c r="E44"/>
  <c r="D44"/>
  <c r="C53"/>
  <c r="C51" s="1"/>
  <c r="C46"/>
  <c r="C41"/>
  <c r="C38"/>
  <c r="C36"/>
  <c r="D46"/>
  <c r="E46"/>
  <c r="D41"/>
  <c r="D38"/>
  <c r="E38"/>
  <c r="D36"/>
  <c r="E36"/>
  <c r="D29" l="1"/>
  <c r="E5"/>
  <c r="E29"/>
  <c r="D5"/>
  <c r="C50"/>
  <c r="F5" l="1"/>
  <c r="G5"/>
  <c r="F6" i="3" l="1"/>
  <c r="E6"/>
  <c r="D53" i="1" l="1"/>
  <c r="D51" s="1"/>
  <c r="E53"/>
  <c r="E51" s="1"/>
  <c r="D50" l="1"/>
  <c r="E50"/>
  <c r="G6" i="2" l="1"/>
  <c r="F6"/>
  <c r="G5"/>
  <c r="F5"/>
</calcChain>
</file>

<file path=xl/sharedStrings.xml><?xml version="1.0" encoding="utf-8"?>
<sst xmlns="http://schemas.openxmlformats.org/spreadsheetml/2006/main" count="131" uniqueCount="120">
  <si>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</si>
  <si>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</si>
  <si>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</si>
  <si>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</si>
  <si>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</si>
  <si>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</si>
  <si>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</si>
  <si>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</si>
  <si>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</si>
  <si>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</si>
  <si>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</si>
  <si>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</si>
  <si>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</si>
  <si>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</si>
  <si>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</si>
  <si>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</si>
  <si>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</si>
  <si>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</si>
  <si>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</si>
  <si>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</si>
  <si>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</si>
  <si>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</si>
  <si>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</si>
  <si>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</si>
  <si>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</si>
  <si>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</si>
  <si>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</si>
  <si>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</si>
  <si>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</si>
  <si>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</si>
  <si>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</si>
  <si>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</si>
  <si>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</si>
  <si>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</si>
  <si>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</si>
  <si>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</si>
  <si>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</si>
  <si>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</si>
  <si>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</si>
  <si>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</si>
  <si>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</si>
  <si>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</si>
  <si>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Е.А. Малышева</t>
  </si>
  <si>
    <t>00 0412 0000000000 000</t>
  </si>
  <si>
    <t>Другие вопросы в области национальной экономики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</si>
  <si>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</si>
  <si>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</si>
  <si>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Е.А. Малышева</t>
  </si>
  <si>
    <t>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</si>
  <si>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</si>
  <si>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</si>
  <si>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</si>
  <si>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</si>
  <si>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</si>
  <si>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</si>
  <si>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</si>
  <si>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товары (работы,услуги) реализуемые на территории Российской Федерации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</si>
  <si>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</si>
  <si>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</si>
  <si>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</si>
  <si>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</si>
  <si>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</si>
  <si>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</si>
  <si>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</si>
  <si>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</si>
  <si>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</si>
  <si>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</si>
  <si>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20200000000000150</t>
  </si>
  <si>
    <t>Дотации бюджетам субъектов Российской Федерации и муниципальных образований , в том числе: </t>
  </si>
  <si>
    <t>20210000000000150</t>
  </si>
  <si>
    <t xml:space="preserve">Дотация  на выравнивание бюджетной обеспеченности поселений за счет средств областного бюджета  </t>
  </si>
  <si>
    <t>20216001100001150</t>
  </si>
  <si>
    <t>Субсидия бюджетам сельских поселений области на реализацию пректов развития муниципальных образований области, основанных на местных инициативах</t>
  </si>
  <si>
    <t>Субсидии бюджетам сельских поселений на поддержку отрасли культуры</t>
  </si>
  <si>
    <t>2022551910000150</t>
  </si>
  <si>
    <t>Субвенции бюджетам субъектов Российской Федерации и муниципальных образований, в том числе:</t>
  </si>
  <si>
    <t>20230000000000150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</si>
  <si>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</si>
  <si>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20235118100000150</t>
  </si>
  <si>
    <t>Иные межбюджетные трансферты</t>
  </si>
  <si>
    <t>20240000000000150</t>
  </si>
  <si>
    <t>Прочие межбюджетные трансферты, передаваемые бюджетам поселений</t>
  </si>
  <si>
    <t>20249999100000150</t>
  </si>
  <si>
    <t>Безвозмездные поступления физических лиц</t>
  </si>
  <si>
    <t>20705030100073150</t>
  </si>
  <si>
    <t>Безвозмездные перечисления организаций</t>
  </si>
  <si>
    <t>20405099100073150</t>
  </si>
  <si>
    <t>% исполнения плана                       2023 года</t>
  </si>
  <si>
    <t>% исполнения 2023 года к 2022 году</t>
  </si>
  <si>
    <t>Среднесписочная численность работников (человек)</t>
  </si>
  <si>
    <t>% исполнения плана 2023 года</t>
  </si>
  <si>
    <t>00 0700 0000000000 000</t>
  </si>
  <si>
    <t>00 0705 0000000000 000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</si>
  <si>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</si>
  <si>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</si>
  <si>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Образование</t>
  </si>
  <si>
    <t>Профессиональная подготовка, переподготовка и повышение квалификации</t>
  </si>
  <si>
    <t>00 1400 0000000000 000</t>
  </si>
  <si>
    <t>00 1403 0000000000 000</t>
  </si>
  <si>
    <t>Муниципальная программа "Ремонт и содержание автомобильных дорог общего пользования местного значения в границах Максимовского муниципального образования Базарно-Карабулакского муниципального района"</t>
  </si>
  <si>
    <t>Муниципальная программа "Обеспечение комплексного развития территорий Максимовского муниципального образования Базарно-Карабулакского муниципального района"</t>
  </si>
  <si>
    <t>Муниципальная программа "Развитие культуры Максимовского муниципального образования Базарно-Карабулакского муниципального района"</t>
  </si>
  <si>
    <t xml:space="preserve">Сведения об исполнении бюджета Максимовского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июля 2023 года
</t>
  </si>
  <si>
    <t>Исполнено на 1 июля 2022 г.</t>
  </si>
  <si>
    <t>Утвержденные бюджетные назначения на                        1 июля 2023 г.</t>
  </si>
  <si>
    <t>Исполнено на 1 июля 2023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</si>
  <si>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Максимовскому муниципальному образованию Базарно-Карабулакского муниципального района
на 1 июля 2023 года
</t>
  </si>
  <si>
    <t>Исполнено на 1 июля 2022 г. (тыс.руб)</t>
  </si>
  <si>
    <t>Утвержденные бюджетные назначения на           1 июля 2023 г. (тыс.руб)</t>
  </si>
  <si>
    <t>Исполнено на 1 июля 2023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</si>
  <si>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Максимовского муниципального образования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2023 года     
</t>
  </si>
  <si>
    <t>Инициативные платежи</t>
  </si>
  <si>
    <t>Обеспечение проведения выборов и референдумов</t>
  </si>
  <si>
    <t>00 0107 0000000000 000</t>
  </si>
  <si>
    <t>св. 7,7 раза</t>
  </si>
  <si>
    <t>св. 9,4 раза</t>
  </si>
  <si>
    <t>св. 2,7 раза</t>
  </si>
  <si>
    <t>св. 2,6 раза</t>
  </si>
  <si>
    <t>св. 4,4 раза</t>
  </si>
  <si>
    <t>св. 2,3 раза</t>
  </si>
</sst>
</file>

<file path=xl/styles.xml><?xml version="1.0" encoding="utf-8"?>
<styleSheet xmlns="http://schemas.openxmlformats.org/spreadsheetml/2006/main">
  <numFmts count="6">
    <numFmt numFmtId="41" formatCode="_-* #,##0\ _₽_-;\-* #,##0\ _₽_-;_-* &quot;-&quot;\ _₽_-;_-@_-"/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1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6">
    <xf numFmtId="0" fontId="0" fillId="0" borderId="0"/>
    <xf numFmtId="0" fontId="1" fillId="0" borderId="2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1" fillId="0" borderId="3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4"/>
    <xf numFmtId="0" fontId="1" fillId="0" borderId="5">
      <alignment horizontal="center"/>
    </xf>
    <xf numFmtId="0" fontId="8" fillId="0" borderId="6">
      <alignment horizontal="right"/>
    </xf>
    <xf numFmtId="0" fontId="1" fillId="0" borderId="0"/>
    <xf numFmtId="0" fontId="1" fillId="0" borderId="7">
      <alignment horizontal="right"/>
    </xf>
    <xf numFmtId="49" fontId="1" fillId="0" borderId="8">
      <alignment horizontal="center"/>
    </xf>
    <xf numFmtId="0" fontId="8" fillId="0" borderId="9">
      <alignment horizontal="right"/>
    </xf>
    <xf numFmtId="0" fontId="10" fillId="0" borderId="0"/>
    <xf numFmtId="166" fontId="1" fillId="0" borderId="10">
      <alignment horizontal="center"/>
    </xf>
    <xf numFmtId="0" fontId="1" fillId="0" borderId="0">
      <alignment horizontal="left"/>
    </xf>
    <xf numFmtId="49" fontId="1" fillId="0" borderId="0"/>
    <xf numFmtId="49" fontId="1" fillId="0" borderId="7">
      <alignment horizontal="right" vertical="center"/>
    </xf>
    <xf numFmtId="49" fontId="1" fillId="0" borderId="10">
      <alignment horizontal="center" vertical="center"/>
    </xf>
    <xf numFmtId="0" fontId="1" fillId="0" borderId="3">
      <alignment horizontal="left" wrapText="1"/>
    </xf>
    <xf numFmtId="49" fontId="1" fillId="0" borderId="10">
      <alignment horizontal="center"/>
    </xf>
    <xf numFmtId="0" fontId="1" fillId="0" borderId="11">
      <alignment horizontal="left" wrapText="1"/>
    </xf>
    <xf numFmtId="49" fontId="1" fillId="0" borderId="7">
      <alignment horizontal="right"/>
    </xf>
    <xf numFmtId="0" fontId="1" fillId="0" borderId="12">
      <alignment horizontal="left"/>
    </xf>
    <xf numFmtId="49" fontId="1" fillId="0" borderId="12"/>
    <xf numFmtId="49" fontId="1" fillId="0" borderId="7"/>
    <xf numFmtId="49" fontId="1" fillId="0" borderId="13">
      <alignment horizontal="center"/>
    </xf>
    <xf numFmtId="0" fontId="7" fillId="0" borderId="3">
      <alignment horizontal="center"/>
    </xf>
    <xf numFmtId="0" fontId="1" fillId="0" borderId="14">
      <alignment horizontal="center" vertical="top" wrapText="1"/>
    </xf>
    <xf numFmtId="49" fontId="1" fillId="0" borderId="14">
      <alignment horizontal="center" vertical="top" wrapText="1"/>
    </xf>
    <xf numFmtId="0" fontId="6" fillId="0" borderId="15"/>
    <xf numFmtId="0" fontId="6" fillId="0" borderId="6"/>
    <xf numFmtId="0" fontId="1" fillId="0" borderId="14">
      <alignment horizontal="center" vertical="center"/>
    </xf>
    <xf numFmtId="0" fontId="1" fillId="0" borderId="5">
      <alignment horizontal="center" vertical="center"/>
    </xf>
    <xf numFmtId="49" fontId="1" fillId="0" borderId="5">
      <alignment horizontal="center" vertical="center"/>
    </xf>
    <xf numFmtId="0" fontId="1" fillId="0" borderId="16">
      <alignment horizontal="left" wrapText="1"/>
    </xf>
    <xf numFmtId="49" fontId="1" fillId="0" borderId="17">
      <alignment horizontal="center" wrapText="1"/>
    </xf>
    <xf numFmtId="49" fontId="1" fillId="0" borderId="18">
      <alignment horizontal="center"/>
    </xf>
    <xf numFmtId="4" fontId="1" fillId="0" borderId="18">
      <alignment horizontal="right" shrinkToFit="1"/>
    </xf>
    <xf numFmtId="0" fontId="1" fillId="0" borderId="19">
      <alignment horizontal="left" wrapText="1"/>
    </xf>
    <xf numFmtId="49" fontId="1" fillId="0" borderId="20">
      <alignment horizontal="center" shrinkToFit="1"/>
    </xf>
    <xf numFmtId="49" fontId="1" fillId="0" borderId="21">
      <alignment horizontal="center"/>
    </xf>
    <xf numFmtId="4" fontId="1" fillId="0" borderId="21">
      <alignment horizontal="right" shrinkToFit="1"/>
    </xf>
    <xf numFmtId="0" fontId="1" fillId="0" borderId="22">
      <alignment horizontal="left" wrapText="1" indent="2"/>
    </xf>
    <xf numFmtId="49" fontId="1" fillId="0" borderId="23">
      <alignment horizontal="center" shrinkToFit="1"/>
    </xf>
    <xf numFmtId="49" fontId="1" fillId="0" borderId="24">
      <alignment horizontal="center"/>
    </xf>
    <xf numFmtId="4" fontId="1" fillId="0" borderId="24">
      <alignment horizontal="right" shrinkToFit="1"/>
    </xf>
    <xf numFmtId="49" fontId="1" fillId="0" borderId="0">
      <alignment horizontal="right"/>
    </xf>
    <xf numFmtId="0" fontId="7" fillId="0" borderId="6">
      <alignment horizontal="center"/>
    </xf>
    <xf numFmtId="0" fontId="1" fillId="0" borderId="5">
      <alignment horizontal="center" vertical="center" shrinkToFit="1"/>
    </xf>
    <xf numFmtId="49" fontId="1" fillId="0" borderId="5">
      <alignment horizontal="center" vertical="center" shrinkToFit="1"/>
    </xf>
    <xf numFmtId="49" fontId="6" fillId="0" borderId="6"/>
    <xf numFmtId="0" fontId="1" fillId="0" borderId="17">
      <alignment horizontal="center" shrinkToFit="1"/>
    </xf>
    <xf numFmtId="4" fontId="1" fillId="0" borderId="25">
      <alignment horizontal="right" shrinkToFit="1"/>
    </xf>
    <xf numFmtId="49" fontId="6" fillId="0" borderId="9"/>
    <xf numFmtId="0" fontId="1" fillId="0" borderId="20">
      <alignment horizontal="center" shrinkToFit="1"/>
    </xf>
    <xf numFmtId="167" fontId="1" fillId="0" borderId="21">
      <alignment horizontal="right" shrinkToFit="1"/>
    </xf>
    <xf numFmtId="167" fontId="1" fillId="0" borderId="26">
      <alignment horizontal="right" shrinkToFit="1"/>
    </xf>
    <xf numFmtId="0" fontId="1" fillId="0" borderId="2">
      <alignment horizontal="left" wrapText="1"/>
    </xf>
    <xf numFmtId="49" fontId="1" fillId="0" borderId="23">
      <alignment horizontal="center" wrapText="1"/>
    </xf>
    <xf numFmtId="49" fontId="1" fillId="0" borderId="24">
      <alignment horizontal="center" wrapText="1"/>
    </xf>
    <xf numFmtId="4" fontId="1" fillId="0" borderId="24">
      <alignment horizontal="right" wrapText="1"/>
    </xf>
    <xf numFmtId="4" fontId="1" fillId="0" borderId="22">
      <alignment horizontal="right" wrapText="1"/>
    </xf>
    <xf numFmtId="0" fontId="6" fillId="0" borderId="9">
      <alignment wrapText="1"/>
    </xf>
    <xf numFmtId="0" fontId="1" fillId="0" borderId="27">
      <alignment horizontal="left" wrapText="1"/>
    </xf>
    <xf numFmtId="49" fontId="1" fillId="0" borderId="28">
      <alignment horizontal="center" shrinkToFit="1"/>
    </xf>
    <xf numFmtId="49" fontId="1" fillId="0" borderId="29">
      <alignment horizontal="center"/>
    </xf>
    <xf numFmtId="4" fontId="1" fillId="0" borderId="29">
      <alignment horizontal="right" shrinkToFit="1"/>
    </xf>
    <xf numFmtId="49" fontId="1" fillId="0" borderId="30">
      <alignment horizontal="center"/>
    </xf>
    <xf numFmtId="0" fontId="6" fillId="0" borderId="9"/>
    <xf numFmtId="0" fontId="10" fillId="0" borderId="12"/>
    <xf numFmtId="0" fontId="10" fillId="0" borderId="31"/>
    <xf numFmtId="0" fontId="1" fillId="0" borderId="0">
      <alignment wrapText="1"/>
    </xf>
    <xf numFmtId="49" fontId="1" fillId="0" borderId="0">
      <alignment wrapText="1"/>
    </xf>
    <xf numFmtId="49" fontId="1" fillId="0" borderId="0">
      <alignment horizontal="center"/>
    </xf>
    <xf numFmtId="49" fontId="11" fillId="0" borderId="0"/>
    <xf numFmtId="0" fontId="1" fillId="0" borderId="3">
      <alignment horizontal="left"/>
    </xf>
    <xf numFmtId="49" fontId="1" fillId="0" borderId="3">
      <alignment horizontal="left"/>
    </xf>
    <xf numFmtId="0" fontId="1" fillId="0" borderId="3">
      <alignment horizontal="center" shrinkToFit="1"/>
    </xf>
    <xf numFmtId="49" fontId="1" fillId="0" borderId="3">
      <alignment horizontal="center" vertical="center" shrinkToFit="1"/>
    </xf>
    <xf numFmtId="49" fontId="6" fillId="0" borderId="3">
      <alignment shrinkToFit="1"/>
    </xf>
    <xf numFmtId="49" fontId="1" fillId="0" borderId="3">
      <alignment horizontal="right"/>
    </xf>
    <xf numFmtId="0" fontId="1" fillId="0" borderId="17">
      <alignment horizontal="center" vertical="center" shrinkToFit="1"/>
    </xf>
    <xf numFmtId="49" fontId="1" fillId="0" borderId="18">
      <alignment horizontal="center" vertical="center"/>
    </xf>
    <xf numFmtId="0" fontId="1" fillId="0" borderId="16">
      <alignment horizontal="left" wrapText="1" indent="2"/>
    </xf>
    <xf numFmtId="0" fontId="1" fillId="0" borderId="32">
      <alignment horizontal="center" vertical="center" shrinkToFit="1"/>
    </xf>
    <xf numFmtId="49" fontId="1" fillId="0" borderId="14">
      <alignment horizontal="center" vertical="center"/>
    </xf>
    <xf numFmtId="167" fontId="1" fillId="0" borderId="14">
      <alignment horizontal="right" vertical="center" shrinkToFit="1"/>
    </xf>
    <xf numFmtId="167" fontId="1" fillId="0" borderId="27">
      <alignment horizontal="right" vertical="center" shrinkToFit="1"/>
    </xf>
    <xf numFmtId="0" fontId="1" fillId="0" borderId="33">
      <alignment horizontal="left" wrapText="1"/>
    </xf>
    <xf numFmtId="4" fontId="1" fillId="0" borderId="14">
      <alignment horizontal="right" shrinkToFit="1"/>
    </xf>
    <xf numFmtId="4" fontId="1" fillId="0" borderId="27">
      <alignment horizontal="right" shrinkToFit="1"/>
    </xf>
    <xf numFmtId="0" fontId="1" fillId="0" borderId="19">
      <alignment horizontal="left" wrapText="1" indent="2"/>
    </xf>
    <xf numFmtId="0" fontId="12" fillId="0" borderId="27">
      <alignment wrapText="1"/>
    </xf>
    <xf numFmtId="0" fontId="12" fillId="0" borderId="27"/>
    <xf numFmtId="0" fontId="12" fillId="3" borderId="27">
      <alignment wrapText="1"/>
    </xf>
    <xf numFmtId="0" fontId="1" fillId="3" borderId="2">
      <alignment horizontal="left" wrapText="1"/>
    </xf>
    <xf numFmtId="49" fontId="1" fillId="0" borderId="27">
      <alignment horizontal="center" shrinkToFit="1"/>
    </xf>
    <xf numFmtId="49" fontId="1" fillId="0" borderId="14">
      <alignment horizontal="center" vertical="center" shrinkToFit="1"/>
    </xf>
    <xf numFmtId="0" fontId="6" fillId="0" borderId="12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1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1" fillId="0" borderId="0"/>
    <xf numFmtId="49" fontId="6" fillId="0" borderId="0"/>
    <xf numFmtId="49" fontId="6" fillId="0" borderId="0"/>
    <xf numFmtId="0" fontId="1" fillId="0" borderId="0">
      <alignment horizontal="center" wrapText="1"/>
    </xf>
    <xf numFmtId="0" fontId="1" fillId="0" borderId="3">
      <alignment horizontal="center" wrapText="1"/>
    </xf>
    <xf numFmtId="0" fontId="13" fillId="0" borderId="0">
      <alignment horizontal="center"/>
    </xf>
    <xf numFmtId="0" fontId="13" fillId="0" borderId="12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1" fillId="0" borderId="0">
      <alignment horizontal="left"/>
    </xf>
    <xf numFmtId="49" fontId="1" fillId="0" borderId="0">
      <alignment horizontal="center" wrapText="1"/>
    </xf>
    <xf numFmtId="0" fontId="1" fillId="0" borderId="0">
      <alignment horizontal="center"/>
    </xf>
    <xf numFmtId="0" fontId="13" fillId="0" borderId="12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1" fillId="0" borderId="0">
      <alignment horizontal="center" wrapText="1"/>
    </xf>
    <xf numFmtId="0" fontId="12" fillId="0" borderId="0"/>
    <xf numFmtId="0" fontId="10" fillId="0" borderId="3"/>
    <xf numFmtId="0" fontId="10" fillId="0" borderId="0"/>
    <xf numFmtId="0" fontId="6" fillId="0" borderId="3"/>
    <xf numFmtId="0" fontId="6" fillId="0" borderId="14">
      <alignment horizontal="left" wrapText="1"/>
    </xf>
    <xf numFmtId="0" fontId="6" fillId="0" borderId="12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4" borderId="0"/>
    <xf numFmtId="0" fontId="6" fillId="0" borderId="14">
      <alignment horizontal="left"/>
    </xf>
    <xf numFmtId="0" fontId="5" fillId="0" borderId="0"/>
    <xf numFmtId="0" fontId="10" fillId="0" borderId="3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/>
    <xf numFmtId="0" fontId="15" fillId="0" borderId="1" xfId="0" applyFont="1" applyBorder="1" applyAlignment="1">
      <alignment horizontal="center" vertical="top" wrapText="1"/>
    </xf>
    <xf numFmtId="0" fontId="16" fillId="0" borderId="0" xfId="0" applyFont="1"/>
    <xf numFmtId="0" fontId="16" fillId="0" borderId="0" xfId="0" applyFont="1" applyAlignment="1">
      <alignment horizontal="right"/>
    </xf>
    <xf numFmtId="0" fontId="15" fillId="0" borderId="1" xfId="0" applyFont="1" applyFill="1" applyBorder="1" applyAlignment="1">
      <alignment horizontal="left" vertical="top" wrapText="1"/>
    </xf>
    <xf numFmtId="41" fontId="15" fillId="0" borderId="1" xfId="0" applyNumberFormat="1" applyFont="1" applyFill="1" applyBorder="1" applyAlignment="1">
      <alignment horizontal="center" vertical="top" wrapText="1"/>
    </xf>
    <xf numFmtId="41" fontId="16" fillId="0" borderId="1" xfId="0" applyNumberFormat="1" applyFont="1" applyBorder="1" applyAlignment="1">
      <alignment horizontal="center" vertical="top" wrapText="1"/>
    </xf>
    <xf numFmtId="49" fontId="18" fillId="0" borderId="1" xfId="0" applyNumberFormat="1" applyFont="1" applyBorder="1" applyAlignment="1">
      <alignment horizontal="right" vertical="center" wrapText="1"/>
    </xf>
    <xf numFmtId="0" fontId="19" fillId="0" borderId="1" xfId="4" applyNumberFormat="1" applyFont="1" applyFill="1" applyBorder="1" applyAlignment="1" applyProtection="1">
      <alignment horizontal="left" vertical="top" wrapText="1"/>
      <protection hidden="1"/>
    </xf>
    <xf numFmtId="1" fontId="19" fillId="0" borderId="1" xfId="4" applyNumberFormat="1" applyFont="1" applyFill="1" applyBorder="1" applyAlignment="1" applyProtection="1">
      <alignment horizontal="right" vertical="center"/>
      <protection hidden="1"/>
    </xf>
    <xf numFmtId="49" fontId="18" fillId="2" borderId="1" xfId="0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top" wrapText="1"/>
    </xf>
    <xf numFmtId="0" fontId="15" fillId="0" borderId="1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right" vertical="top" wrapText="1"/>
    </xf>
    <xf numFmtId="0" fontId="18" fillId="0" borderId="1" xfId="1" applyNumberFormat="1" applyFont="1" applyBorder="1" applyAlignment="1" applyProtection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right" vertical="top" wrapText="1"/>
    </xf>
    <xf numFmtId="0" fontId="15" fillId="0" borderId="1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0" fontId="20" fillId="0" borderId="0" xfId="0" applyFont="1"/>
    <xf numFmtId="0" fontId="20" fillId="0" borderId="0" xfId="0" applyFont="1" applyAlignment="1">
      <alignment horizontal="right"/>
    </xf>
    <xf numFmtId="0" fontId="17" fillId="0" borderId="1" xfId="0" applyFont="1" applyBorder="1" applyAlignment="1">
      <alignment horizontal="center" vertical="top" wrapText="1"/>
    </xf>
    <xf numFmtId="0" fontId="20" fillId="0" borderId="1" xfId="0" applyFont="1" applyFill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" fillId="0" borderId="0" xfId="0" applyFont="1"/>
    <xf numFmtId="0" fontId="15" fillId="0" borderId="34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165" fontId="19" fillId="0" borderId="1" xfId="4" applyNumberFormat="1" applyFont="1" applyFill="1" applyBorder="1" applyAlignment="1" applyProtection="1">
      <alignment vertical="top" wrapText="1"/>
      <protection hidden="1"/>
    </xf>
    <xf numFmtId="165" fontId="19" fillId="0" borderId="1" xfId="2" applyNumberFormat="1" applyFont="1" applyFill="1" applyBorder="1" applyAlignment="1" applyProtection="1">
      <alignment vertical="top" wrapText="1"/>
      <protection hidden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5" fillId="0" borderId="34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right" vertical="top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/>
    </xf>
    <xf numFmtId="168" fontId="2" fillId="0" borderId="0" xfId="0" applyNumberFormat="1" applyFont="1"/>
    <xf numFmtId="0" fontId="2" fillId="0" borderId="0" xfId="0" applyFont="1"/>
    <xf numFmtId="0" fontId="2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left" vertical="center" wrapText="1"/>
    </xf>
  </cellXfs>
  <cellStyles count="156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3"/>
    <cellStyle name="Обычный 2 2 2" xfId="4"/>
    <cellStyle name="Обычный 2 3" xfId="5"/>
    <cellStyle name="Обычный 2 4" xfId="148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1"/>
  <sheetViews>
    <sheetView topLeftCell="A23" zoomScaleNormal="100" workbookViewId="0">
      <selection activeCell="D18" sqref="D18"/>
    </sheetView>
  </sheetViews>
  <sheetFormatPr defaultRowHeight="12.75"/>
  <cols>
    <col min="1" max="1" width="32.5703125" style="1" customWidth="1"/>
    <col min="2" max="2" width="21.42578125" style="1" customWidth="1"/>
    <col min="3" max="3" width="13.85546875" style="1" customWidth="1"/>
    <col min="4" max="4" width="15.140625" style="1" customWidth="1"/>
    <col min="5" max="5" width="12" style="1" customWidth="1"/>
    <col min="6" max="6" width="12.5703125" style="1" customWidth="1"/>
    <col min="7" max="7" width="11.28515625" style="1" customWidth="1"/>
    <col min="8" max="16384" width="9.140625" style="1"/>
  </cols>
  <sheetData>
    <row r="1" spans="1:8">
      <c r="A1" s="4"/>
      <c r="B1" s="4"/>
      <c r="C1" s="4"/>
      <c r="D1" s="4"/>
      <c r="E1" s="4"/>
      <c r="F1" s="4"/>
      <c r="G1" s="4"/>
    </row>
    <row r="2" spans="1:8" ht="66.75" customHeight="1">
      <c r="A2" s="49" t="s">
        <v>102</v>
      </c>
      <c r="B2" s="49"/>
      <c r="C2" s="49"/>
      <c r="D2" s="49"/>
      <c r="E2" s="49"/>
      <c r="F2" s="49"/>
      <c r="G2" s="49"/>
    </row>
    <row r="3" spans="1:8">
      <c r="A3" s="4"/>
      <c r="B3" s="4"/>
      <c r="C3" s="4"/>
      <c r="D3" s="4"/>
      <c r="E3" s="4"/>
      <c r="F3" s="4"/>
      <c r="G3" s="5" t="s">
        <v>40</v>
      </c>
    </row>
    <row r="4" spans="1:8" ht="71.25" customHeight="1">
      <c r="A4" s="3" t="s">
        <v>0</v>
      </c>
      <c r="B4" s="3" t="s">
        <v>1</v>
      </c>
      <c r="C4" s="3" t="s">
        <v>103</v>
      </c>
      <c r="D4" s="3" t="s">
        <v>104</v>
      </c>
      <c r="E4" s="3" t="s">
        <v>105</v>
      </c>
      <c r="F4" s="29" t="s">
        <v>87</v>
      </c>
      <c r="G4" s="3" t="s">
        <v>88</v>
      </c>
    </row>
    <row r="5" spans="1:8" ht="20.25" customHeight="1">
      <c r="A5" s="6" t="s">
        <v>51</v>
      </c>
      <c r="B5" s="7"/>
      <c r="C5" s="40">
        <f>C7+C18</f>
        <v>5116</v>
      </c>
      <c r="D5" s="40">
        <f t="shared" ref="D5:E5" si="0">D7+D18</f>
        <v>19137</v>
      </c>
      <c r="E5" s="40">
        <f t="shared" si="0"/>
        <v>9014.2999999999993</v>
      </c>
      <c r="F5" s="34">
        <f>E5/D5*100</f>
        <v>47.104039295605368</v>
      </c>
      <c r="G5" s="40">
        <f>E5/C5*100</f>
        <v>176.19820172009381</v>
      </c>
      <c r="H5" s="44"/>
    </row>
    <row r="6" spans="1:8" ht="17.25" customHeight="1">
      <c r="A6" s="41" t="s">
        <v>2</v>
      </c>
      <c r="B6" s="8"/>
      <c r="C6" s="39"/>
      <c r="D6" s="39"/>
      <c r="E6" s="39"/>
      <c r="F6" s="34"/>
      <c r="G6" s="40"/>
      <c r="H6" s="44"/>
    </row>
    <row r="7" spans="1:8" ht="20.25" customHeight="1">
      <c r="A7" s="30" t="s">
        <v>52</v>
      </c>
      <c r="B7" s="37">
        <v>1E+16</v>
      </c>
      <c r="C7" s="38">
        <f>C8+C10+C11+C13+C16+C17</f>
        <v>4654.8999999999996</v>
      </c>
      <c r="D7" s="38">
        <f>D8+D10+D11+D13+D16+D17</f>
        <v>8475.5</v>
      </c>
      <c r="E7" s="38">
        <f>E8+E10+E11+E13+E16+E17</f>
        <v>7762.7</v>
      </c>
      <c r="F7" s="33">
        <f t="shared" ref="F7:F49" si="1">E7/D7*100</f>
        <v>91.589876703439316</v>
      </c>
      <c r="G7" s="39">
        <f t="shared" ref="G7:G47" si="2">E7/C7*100</f>
        <v>166.76405508174184</v>
      </c>
      <c r="H7" s="44"/>
    </row>
    <row r="8" spans="1:8" ht="19.5" customHeight="1">
      <c r="A8" s="30" t="s">
        <v>53</v>
      </c>
      <c r="B8" s="37">
        <v>1.01E+16</v>
      </c>
      <c r="C8" s="38">
        <v>618.6</v>
      </c>
      <c r="D8" s="38">
        <v>969.6</v>
      </c>
      <c r="E8" s="38">
        <v>709.9</v>
      </c>
      <c r="F8" s="33">
        <f t="shared" si="1"/>
        <v>73.215759075907584</v>
      </c>
      <c r="G8" s="39">
        <f t="shared" si="2"/>
        <v>114.75913352731975</v>
      </c>
      <c r="H8" s="44"/>
    </row>
    <row r="9" spans="1:8" ht="19.5" customHeight="1">
      <c r="A9" s="30" t="s">
        <v>54</v>
      </c>
      <c r="B9" s="9" t="s">
        <v>55</v>
      </c>
      <c r="C9" s="38">
        <v>618.6</v>
      </c>
      <c r="D9" s="38">
        <v>969.6</v>
      </c>
      <c r="E9" s="38">
        <v>709.9</v>
      </c>
      <c r="F9" s="33">
        <f t="shared" si="1"/>
        <v>73.215759075907584</v>
      </c>
      <c r="G9" s="39">
        <f t="shared" si="2"/>
        <v>114.75913352731975</v>
      </c>
      <c r="H9" s="44"/>
    </row>
    <row r="10" spans="1:8" ht="18" customHeight="1">
      <c r="A10" s="30" t="s">
        <v>56</v>
      </c>
      <c r="B10" s="37">
        <v>1.03E+16</v>
      </c>
      <c r="C10" s="39">
        <v>746</v>
      </c>
      <c r="D10" s="38">
        <v>1738.6</v>
      </c>
      <c r="E10" s="38">
        <v>859.4</v>
      </c>
      <c r="F10" s="33">
        <f t="shared" si="1"/>
        <v>49.430576325779363</v>
      </c>
      <c r="G10" s="39">
        <f t="shared" si="2"/>
        <v>115.201072386059</v>
      </c>
      <c r="H10" s="44"/>
    </row>
    <row r="11" spans="1:8" ht="18.75" customHeight="1">
      <c r="A11" s="30" t="s">
        <v>57</v>
      </c>
      <c r="B11" s="37">
        <v>1.05E+16</v>
      </c>
      <c r="C11" s="39">
        <v>2982.7</v>
      </c>
      <c r="D11" s="38">
        <v>3740.3</v>
      </c>
      <c r="E11" s="38">
        <v>5868.4</v>
      </c>
      <c r="F11" s="33">
        <f t="shared" si="1"/>
        <v>156.8965056278908</v>
      </c>
      <c r="G11" s="39">
        <f t="shared" si="2"/>
        <v>196.74791296476346</v>
      </c>
      <c r="H11" s="44"/>
    </row>
    <row r="12" spans="1:8" ht="16.5" customHeight="1">
      <c r="A12" s="30" t="s">
        <v>58</v>
      </c>
      <c r="B12" s="9" t="s">
        <v>59</v>
      </c>
      <c r="C12" s="39">
        <v>2982.7</v>
      </c>
      <c r="D12" s="38">
        <v>3740.3</v>
      </c>
      <c r="E12" s="38">
        <v>5868.4</v>
      </c>
      <c r="F12" s="33">
        <f t="shared" si="1"/>
        <v>156.8965056278908</v>
      </c>
      <c r="G12" s="39">
        <f t="shared" si="2"/>
        <v>196.74791296476346</v>
      </c>
      <c r="H12" s="44"/>
    </row>
    <row r="13" spans="1:8" ht="19.5" customHeight="1">
      <c r="A13" s="30" t="s">
        <v>60</v>
      </c>
      <c r="B13" s="37">
        <v>1.06E+16</v>
      </c>
      <c r="C13" s="39">
        <v>307.60000000000002</v>
      </c>
      <c r="D13" s="38">
        <v>1666.8</v>
      </c>
      <c r="E13" s="38">
        <v>205.3</v>
      </c>
      <c r="F13" s="33">
        <f t="shared" si="1"/>
        <v>12.317014638828896</v>
      </c>
      <c r="G13" s="39">
        <f t="shared" si="2"/>
        <v>66.742522756827043</v>
      </c>
      <c r="H13" s="44"/>
    </row>
    <row r="14" spans="1:8" ht="20.25" customHeight="1">
      <c r="A14" s="30" t="s">
        <v>61</v>
      </c>
      <c r="B14" s="9" t="s">
        <v>62</v>
      </c>
      <c r="C14" s="39">
        <v>7</v>
      </c>
      <c r="D14" s="38">
        <v>168</v>
      </c>
      <c r="E14" s="38">
        <v>0.2</v>
      </c>
      <c r="F14" s="33">
        <f t="shared" si="1"/>
        <v>0.11904761904761905</v>
      </c>
      <c r="G14" s="39">
        <f t="shared" si="2"/>
        <v>2.8571428571428572</v>
      </c>
      <c r="H14" s="44"/>
    </row>
    <row r="15" spans="1:8" ht="16.5" customHeight="1">
      <c r="A15" s="30" t="s">
        <v>63</v>
      </c>
      <c r="B15" s="9" t="s">
        <v>64</v>
      </c>
      <c r="C15" s="39">
        <v>300.60000000000002</v>
      </c>
      <c r="D15" s="38">
        <v>1498.8</v>
      </c>
      <c r="E15" s="38">
        <v>205.1</v>
      </c>
      <c r="F15" s="33">
        <f t="shared" si="1"/>
        <v>13.684280757939685</v>
      </c>
      <c r="G15" s="39">
        <f t="shared" si="2"/>
        <v>68.230206254158347</v>
      </c>
      <c r="H15" s="44"/>
    </row>
    <row r="16" spans="1:8" ht="15.75" customHeight="1">
      <c r="A16" s="30" t="s">
        <v>65</v>
      </c>
      <c r="B16" s="37">
        <v>1.08E+16</v>
      </c>
      <c r="C16" s="39">
        <v>0</v>
      </c>
      <c r="D16" s="38">
        <v>0.2</v>
      </c>
      <c r="E16" s="38">
        <v>0.2</v>
      </c>
      <c r="F16" s="33">
        <f t="shared" si="1"/>
        <v>100</v>
      </c>
      <c r="G16" s="39">
        <v>0</v>
      </c>
      <c r="H16" s="44"/>
    </row>
    <row r="17" spans="1:8" s="46" customFormat="1" ht="15.75" customHeight="1">
      <c r="A17" s="52" t="s">
        <v>111</v>
      </c>
      <c r="B17" s="37">
        <v>1.1715E+16</v>
      </c>
      <c r="C17" s="39">
        <v>0</v>
      </c>
      <c r="D17" s="38">
        <v>360</v>
      </c>
      <c r="E17" s="38">
        <v>119.5</v>
      </c>
      <c r="F17" s="33">
        <f t="shared" si="1"/>
        <v>33.194444444444443</v>
      </c>
      <c r="G17" s="39">
        <v>0</v>
      </c>
      <c r="H17" s="44"/>
    </row>
    <row r="18" spans="1:8" ht="45" customHeight="1">
      <c r="A18" s="30" t="s">
        <v>66</v>
      </c>
      <c r="B18" s="9" t="s">
        <v>67</v>
      </c>
      <c r="C18" s="39">
        <f>C19+C22+C24+C25+C27+C28+C21</f>
        <v>461.1</v>
      </c>
      <c r="D18" s="39">
        <f t="shared" ref="D18:E18" si="3">D19+D22+D24+D25+D27+D28+D21</f>
        <v>10661.5</v>
      </c>
      <c r="E18" s="39">
        <f t="shared" si="3"/>
        <v>1251.5999999999999</v>
      </c>
      <c r="F18" s="33">
        <f t="shared" si="1"/>
        <v>11.739436289452703</v>
      </c>
      <c r="G18" s="39" t="s">
        <v>116</v>
      </c>
      <c r="H18" s="44"/>
    </row>
    <row r="19" spans="1:8" ht="54.75" customHeight="1">
      <c r="A19" s="30" t="s">
        <v>68</v>
      </c>
      <c r="B19" s="9" t="s">
        <v>69</v>
      </c>
      <c r="C19" s="39">
        <v>49.8</v>
      </c>
      <c r="D19" s="39">
        <v>103.3</v>
      </c>
      <c r="E19" s="39">
        <v>51.6</v>
      </c>
      <c r="F19" s="33">
        <f t="shared" si="1"/>
        <v>49.951597289448216</v>
      </c>
      <c r="G19" s="39">
        <f t="shared" si="2"/>
        <v>103.6144578313253</v>
      </c>
      <c r="H19" s="44"/>
    </row>
    <row r="20" spans="1:8" ht="41.25" customHeight="1">
      <c r="A20" s="30" t="s">
        <v>70</v>
      </c>
      <c r="B20" s="9" t="s">
        <v>71</v>
      </c>
      <c r="C20" s="39">
        <v>49.8</v>
      </c>
      <c r="D20" s="39">
        <v>103.3</v>
      </c>
      <c r="E20" s="39">
        <v>51.6</v>
      </c>
      <c r="F20" s="33">
        <f t="shared" si="1"/>
        <v>49.951597289448216</v>
      </c>
      <c r="G20" s="39">
        <f t="shared" si="2"/>
        <v>103.6144578313253</v>
      </c>
      <c r="H20" s="44"/>
    </row>
    <row r="21" spans="1:8" ht="66.75" customHeight="1">
      <c r="A21" s="10" t="s">
        <v>72</v>
      </c>
      <c r="B21" s="11">
        <v>2.02200000000001E+16</v>
      </c>
      <c r="C21" s="39">
        <v>0</v>
      </c>
      <c r="D21" s="39">
        <v>7676.2</v>
      </c>
      <c r="E21" s="39">
        <v>0</v>
      </c>
      <c r="F21" s="33">
        <f t="shared" si="1"/>
        <v>0</v>
      </c>
      <c r="G21" s="39">
        <v>0</v>
      </c>
      <c r="H21" s="44"/>
    </row>
    <row r="22" spans="1:8" ht="18.75" hidden="1" customHeight="1">
      <c r="A22" s="30" t="s">
        <v>73</v>
      </c>
      <c r="B22" s="12" t="s">
        <v>74</v>
      </c>
      <c r="C22" s="39"/>
      <c r="D22" s="39"/>
      <c r="E22" s="39"/>
      <c r="F22" s="33" t="e">
        <f t="shared" si="1"/>
        <v>#DIV/0!</v>
      </c>
      <c r="G22" s="39" t="e">
        <f t="shared" si="2"/>
        <v>#DIV/0!</v>
      </c>
      <c r="H22" s="44"/>
    </row>
    <row r="23" spans="1:8" ht="56.25" customHeight="1">
      <c r="A23" s="30" t="s">
        <v>75</v>
      </c>
      <c r="B23" s="9" t="s">
        <v>76</v>
      </c>
      <c r="C23" s="39">
        <v>115</v>
      </c>
      <c r="D23" s="39">
        <v>288.10000000000002</v>
      </c>
      <c r="E23" s="39">
        <v>121.3</v>
      </c>
      <c r="F23" s="33">
        <f t="shared" si="1"/>
        <v>42.103436306837899</v>
      </c>
      <c r="G23" s="39">
        <f t="shared" si="2"/>
        <v>105.47826086956522</v>
      </c>
      <c r="H23" s="44"/>
    </row>
    <row r="24" spans="1:8" ht="54" customHeight="1">
      <c r="A24" s="30" t="s">
        <v>77</v>
      </c>
      <c r="B24" s="9" t="s">
        <v>78</v>
      </c>
      <c r="C24" s="39">
        <v>115</v>
      </c>
      <c r="D24" s="39">
        <v>288.10000000000002</v>
      </c>
      <c r="E24" s="39">
        <v>121.3</v>
      </c>
      <c r="F24" s="33">
        <f t="shared" si="1"/>
        <v>42.103436306837899</v>
      </c>
      <c r="G24" s="39">
        <f t="shared" si="2"/>
        <v>105.47826086956522</v>
      </c>
      <c r="H24" s="44"/>
    </row>
    <row r="25" spans="1:8" ht="20.25" customHeight="1">
      <c r="A25" s="30" t="s">
        <v>79</v>
      </c>
      <c r="B25" s="9" t="s">
        <v>80</v>
      </c>
      <c r="C25" s="39">
        <v>296.3</v>
      </c>
      <c r="D25" s="39">
        <v>2293.9</v>
      </c>
      <c r="E25" s="39">
        <v>778.7</v>
      </c>
      <c r="F25" s="33">
        <f t="shared" si="1"/>
        <v>33.946553903831905</v>
      </c>
      <c r="G25" s="39" t="s">
        <v>117</v>
      </c>
      <c r="H25" s="44"/>
    </row>
    <row r="26" spans="1:8" s="2" customFormat="1" ht="27" customHeight="1">
      <c r="A26" s="30" t="s">
        <v>81</v>
      </c>
      <c r="B26" s="9" t="s">
        <v>82</v>
      </c>
      <c r="C26" s="39">
        <v>296.3</v>
      </c>
      <c r="D26" s="39">
        <v>2293.9</v>
      </c>
      <c r="E26" s="39">
        <v>778.7</v>
      </c>
      <c r="F26" s="33">
        <f t="shared" si="1"/>
        <v>33.946553903831905</v>
      </c>
      <c r="G26" s="39" t="s">
        <v>117</v>
      </c>
      <c r="H26" s="44"/>
    </row>
    <row r="27" spans="1:8" s="2" customFormat="1" ht="24.75" hidden="1" customHeight="1">
      <c r="A27" s="30" t="s">
        <v>83</v>
      </c>
      <c r="B27" s="9" t="s">
        <v>84</v>
      </c>
      <c r="C27" s="39"/>
      <c r="D27" s="39"/>
      <c r="E27" s="39"/>
      <c r="F27" s="33" t="e">
        <f t="shared" si="1"/>
        <v>#DIV/0!</v>
      </c>
      <c r="G27" s="39" t="e">
        <f t="shared" si="2"/>
        <v>#DIV/0!</v>
      </c>
      <c r="H27" s="44"/>
    </row>
    <row r="28" spans="1:8" s="2" customFormat="1" ht="24.75" customHeight="1">
      <c r="A28" s="30" t="s">
        <v>85</v>
      </c>
      <c r="B28" s="9" t="s">
        <v>86</v>
      </c>
      <c r="C28" s="39">
        <v>0</v>
      </c>
      <c r="D28" s="39">
        <v>300</v>
      </c>
      <c r="E28" s="39">
        <v>300</v>
      </c>
      <c r="F28" s="33">
        <f t="shared" si="1"/>
        <v>100</v>
      </c>
      <c r="G28" s="39">
        <v>0</v>
      </c>
      <c r="H28" s="44"/>
    </row>
    <row r="29" spans="1:8" ht="15.75" customHeight="1">
      <c r="A29" s="6" t="s">
        <v>3</v>
      </c>
      <c r="B29" s="13"/>
      <c r="C29" s="40">
        <f>C31+C36+C38+C41+C46+C44+C48</f>
        <v>4229.5</v>
      </c>
      <c r="D29" s="40">
        <f t="shared" ref="D29:E29" si="4">D31+D36+D38+D41+D46+D44+D48</f>
        <v>20224.099999999999</v>
      </c>
      <c r="E29" s="40">
        <f t="shared" si="4"/>
        <v>6053.1</v>
      </c>
      <c r="F29" s="34">
        <f t="shared" si="1"/>
        <v>29.930132861289259</v>
      </c>
      <c r="G29" s="40">
        <f t="shared" si="2"/>
        <v>143.11620758954959</v>
      </c>
      <c r="H29" s="44"/>
    </row>
    <row r="30" spans="1:8" ht="16.5" customHeight="1">
      <c r="A30" s="41" t="s">
        <v>2</v>
      </c>
      <c r="B30" s="14"/>
      <c r="C30" s="40"/>
      <c r="D30" s="40"/>
      <c r="E30" s="40"/>
      <c r="F30" s="34"/>
      <c r="G30" s="40"/>
      <c r="H30" s="44"/>
    </row>
    <row r="31" spans="1:8" ht="17.25" customHeight="1">
      <c r="A31" s="41" t="s">
        <v>4</v>
      </c>
      <c r="B31" s="42" t="s">
        <v>5</v>
      </c>
      <c r="C31" s="39">
        <f>C32+C34+C35+C33</f>
        <v>1772.8</v>
      </c>
      <c r="D31" s="39">
        <f t="shared" ref="D31:E31" si="5">D32+D34+D35+D33</f>
        <v>3564.3999999999996</v>
      </c>
      <c r="E31" s="39">
        <f t="shared" si="5"/>
        <v>1785.6</v>
      </c>
      <c r="F31" s="33">
        <f t="shared" si="1"/>
        <v>50.095387723038939</v>
      </c>
      <c r="G31" s="39">
        <f t="shared" si="2"/>
        <v>100.7220216606498</v>
      </c>
      <c r="H31" s="44"/>
    </row>
    <row r="32" spans="1:8" ht="51.75" customHeight="1">
      <c r="A32" s="41" t="s">
        <v>6</v>
      </c>
      <c r="B32" s="15" t="s">
        <v>7</v>
      </c>
      <c r="C32" s="39">
        <v>1717.7</v>
      </c>
      <c r="D32" s="43">
        <v>3365.2</v>
      </c>
      <c r="E32" s="43">
        <v>1775.3</v>
      </c>
      <c r="F32" s="33">
        <f t="shared" si="1"/>
        <v>52.754665398787594</v>
      </c>
      <c r="G32" s="39">
        <f t="shared" si="2"/>
        <v>103.35332130174069</v>
      </c>
      <c r="H32" s="44"/>
    </row>
    <row r="33" spans="1:8" s="47" customFormat="1" ht="24.75" customHeight="1">
      <c r="A33" s="41" t="s">
        <v>112</v>
      </c>
      <c r="B33" s="42" t="s">
        <v>113</v>
      </c>
      <c r="C33" s="39">
        <v>0</v>
      </c>
      <c r="D33" s="43">
        <v>181.7</v>
      </c>
      <c r="E33" s="39">
        <v>0</v>
      </c>
      <c r="F33" s="33">
        <f t="shared" si="1"/>
        <v>0</v>
      </c>
      <c r="G33" s="39">
        <v>0</v>
      </c>
      <c r="H33" s="44"/>
    </row>
    <row r="34" spans="1:8" ht="18" customHeight="1">
      <c r="A34" s="41" t="s">
        <v>8</v>
      </c>
      <c r="B34" s="42" t="s">
        <v>9</v>
      </c>
      <c r="C34" s="39">
        <v>0</v>
      </c>
      <c r="D34" s="43">
        <v>5</v>
      </c>
      <c r="E34" s="39">
        <v>0</v>
      </c>
      <c r="F34" s="33">
        <f t="shared" si="1"/>
        <v>0</v>
      </c>
      <c r="G34" s="39">
        <v>0</v>
      </c>
      <c r="H34" s="44"/>
    </row>
    <row r="35" spans="1:8" ht="17.25" customHeight="1">
      <c r="A35" s="41" t="s">
        <v>10</v>
      </c>
      <c r="B35" s="42" t="s">
        <v>11</v>
      </c>
      <c r="C35" s="39">
        <v>55.1</v>
      </c>
      <c r="D35" s="39">
        <v>12.5</v>
      </c>
      <c r="E35" s="39">
        <v>10.3</v>
      </c>
      <c r="F35" s="33">
        <f t="shared" si="1"/>
        <v>82.4</v>
      </c>
      <c r="G35" s="39">
        <f t="shared" si="2"/>
        <v>18.693284936479131</v>
      </c>
      <c r="H35" s="44"/>
    </row>
    <row r="36" spans="1:8" ht="19.5" customHeight="1">
      <c r="A36" s="41" t="s">
        <v>12</v>
      </c>
      <c r="B36" s="42" t="s">
        <v>13</v>
      </c>
      <c r="C36" s="39">
        <f t="shared" ref="C36:E36" si="6">C37</f>
        <v>115</v>
      </c>
      <c r="D36" s="39">
        <f t="shared" si="6"/>
        <v>288.10000000000002</v>
      </c>
      <c r="E36" s="39">
        <f t="shared" si="6"/>
        <v>121.3</v>
      </c>
      <c r="F36" s="33">
        <f t="shared" si="1"/>
        <v>42.103436306837899</v>
      </c>
      <c r="G36" s="39">
        <f t="shared" si="2"/>
        <v>105.47826086956522</v>
      </c>
      <c r="H36" s="44"/>
    </row>
    <row r="37" spans="1:8" ht="31.5" customHeight="1">
      <c r="A37" s="41" t="s">
        <v>14</v>
      </c>
      <c r="B37" s="42" t="s">
        <v>15</v>
      </c>
      <c r="C37" s="39">
        <v>115</v>
      </c>
      <c r="D37" s="39">
        <v>288.10000000000002</v>
      </c>
      <c r="E37" s="39">
        <v>121.3</v>
      </c>
      <c r="F37" s="33">
        <f t="shared" si="1"/>
        <v>42.103436306837899</v>
      </c>
      <c r="G37" s="39">
        <f t="shared" si="2"/>
        <v>105.47826086956522</v>
      </c>
      <c r="H37" s="44"/>
    </row>
    <row r="38" spans="1:8" ht="17.25" customHeight="1">
      <c r="A38" s="41" t="s">
        <v>16</v>
      </c>
      <c r="B38" s="42" t="s">
        <v>17</v>
      </c>
      <c r="C38" s="39">
        <f t="shared" ref="C38" si="7">C39+C40</f>
        <v>504.1</v>
      </c>
      <c r="D38" s="39">
        <f t="shared" ref="D38:E38" si="8">D39+D40</f>
        <v>8399.9</v>
      </c>
      <c r="E38" s="39">
        <f t="shared" si="8"/>
        <v>2194</v>
      </c>
      <c r="F38" s="33">
        <f t="shared" si="1"/>
        <v>26.119358563792428</v>
      </c>
      <c r="G38" s="39" t="s">
        <v>118</v>
      </c>
      <c r="H38" s="44"/>
    </row>
    <row r="39" spans="1:8" ht="28.5" customHeight="1">
      <c r="A39" s="41" t="s">
        <v>18</v>
      </c>
      <c r="B39" s="42" t="s">
        <v>19</v>
      </c>
      <c r="C39" s="39">
        <v>240.3</v>
      </c>
      <c r="D39" s="39">
        <v>7316</v>
      </c>
      <c r="E39" s="39">
        <v>1852</v>
      </c>
      <c r="F39" s="33">
        <f t="shared" si="1"/>
        <v>25.314379442318209</v>
      </c>
      <c r="G39" s="39" t="s">
        <v>114</v>
      </c>
      <c r="H39" s="44"/>
    </row>
    <row r="40" spans="1:8" ht="32.25" customHeight="1">
      <c r="A40" s="16" t="s">
        <v>44</v>
      </c>
      <c r="B40" s="42" t="s">
        <v>43</v>
      </c>
      <c r="C40" s="39">
        <v>263.8</v>
      </c>
      <c r="D40" s="39">
        <v>1083.9000000000001</v>
      </c>
      <c r="E40" s="39">
        <v>342</v>
      </c>
      <c r="F40" s="33">
        <f t="shared" si="1"/>
        <v>31.552726266260724</v>
      </c>
      <c r="G40" s="39">
        <f t="shared" si="2"/>
        <v>129.6436694465504</v>
      </c>
      <c r="H40" s="44"/>
    </row>
    <row r="41" spans="1:8" ht="20.25" customHeight="1">
      <c r="A41" s="41" t="s">
        <v>20</v>
      </c>
      <c r="B41" s="42" t="s">
        <v>21</v>
      </c>
      <c r="C41" s="39">
        <f t="shared" ref="C41" si="9">C42+C43</f>
        <v>167.8</v>
      </c>
      <c r="D41" s="39">
        <f t="shared" ref="D41" si="10">D42+D43</f>
        <v>1691.8000000000002</v>
      </c>
      <c r="E41" s="39">
        <f>E42+E43</f>
        <v>188.6</v>
      </c>
      <c r="F41" s="33">
        <f t="shared" si="1"/>
        <v>11.147889821491901</v>
      </c>
      <c r="G41" s="39">
        <f t="shared" si="2"/>
        <v>112.39570917759237</v>
      </c>
      <c r="H41" s="44"/>
    </row>
    <row r="42" spans="1:8" ht="20.25" customHeight="1">
      <c r="A42" s="41" t="s">
        <v>22</v>
      </c>
      <c r="B42" s="42" t="s">
        <v>23</v>
      </c>
      <c r="C42" s="39">
        <v>5.4</v>
      </c>
      <c r="D42" s="39">
        <v>10.9</v>
      </c>
      <c r="E42" s="39">
        <v>5</v>
      </c>
      <c r="F42" s="33">
        <f t="shared" si="1"/>
        <v>45.871559633027523</v>
      </c>
      <c r="G42" s="39">
        <f t="shared" si="2"/>
        <v>92.592592592592581</v>
      </c>
      <c r="H42" s="44"/>
    </row>
    <row r="43" spans="1:8" ht="20.25" customHeight="1">
      <c r="A43" s="41" t="s">
        <v>24</v>
      </c>
      <c r="B43" s="42" t="s">
        <v>25</v>
      </c>
      <c r="C43" s="39">
        <v>162.4</v>
      </c>
      <c r="D43" s="39">
        <v>1680.9</v>
      </c>
      <c r="E43" s="39">
        <v>183.6</v>
      </c>
      <c r="F43" s="33">
        <f t="shared" si="1"/>
        <v>10.922719971443868</v>
      </c>
      <c r="G43" s="39">
        <f t="shared" si="2"/>
        <v>113.05418719211822</v>
      </c>
      <c r="H43" s="44"/>
    </row>
    <row r="44" spans="1:8" s="28" customFormat="1" ht="20.25" customHeight="1">
      <c r="A44" s="41" t="s">
        <v>95</v>
      </c>
      <c r="B44" s="42" t="s">
        <v>91</v>
      </c>
      <c r="C44" s="39">
        <v>5.5</v>
      </c>
      <c r="D44" s="39">
        <f>D45</f>
        <v>12.6</v>
      </c>
      <c r="E44" s="39">
        <f>E45</f>
        <v>12.6</v>
      </c>
      <c r="F44" s="33">
        <f t="shared" si="1"/>
        <v>100</v>
      </c>
      <c r="G44" s="39" t="s">
        <v>119</v>
      </c>
      <c r="H44" s="44"/>
    </row>
    <row r="45" spans="1:8" s="28" customFormat="1" ht="41.25" customHeight="1">
      <c r="A45" s="41" t="s">
        <v>96</v>
      </c>
      <c r="B45" s="42" t="s">
        <v>92</v>
      </c>
      <c r="C45" s="39">
        <v>5.5</v>
      </c>
      <c r="D45" s="39">
        <v>12.6</v>
      </c>
      <c r="E45" s="39">
        <v>12.6</v>
      </c>
      <c r="F45" s="33">
        <f t="shared" si="1"/>
        <v>100</v>
      </c>
      <c r="G45" s="39" t="s">
        <v>119</v>
      </c>
      <c r="H45" s="44"/>
    </row>
    <row r="46" spans="1:8" ht="21" customHeight="1">
      <c r="A46" s="41" t="s">
        <v>49</v>
      </c>
      <c r="B46" s="42" t="s">
        <v>26</v>
      </c>
      <c r="C46" s="39">
        <f t="shared" ref="C46:E46" si="11">C47</f>
        <v>1664.3</v>
      </c>
      <c r="D46" s="39">
        <f t="shared" si="11"/>
        <v>5767.3</v>
      </c>
      <c r="E46" s="39">
        <f t="shared" si="11"/>
        <v>1751</v>
      </c>
      <c r="F46" s="33">
        <f t="shared" si="1"/>
        <v>30.360827423577756</v>
      </c>
      <c r="G46" s="39">
        <f t="shared" si="2"/>
        <v>105.2093973442288</v>
      </c>
      <c r="H46" s="44"/>
    </row>
    <row r="47" spans="1:8" ht="18.75" customHeight="1">
      <c r="A47" s="41" t="s">
        <v>27</v>
      </c>
      <c r="B47" s="42" t="s">
        <v>28</v>
      </c>
      <c r="C47" s="39">
        <v>1664.3</v>
      </c>
      <c r="D47" s="39">
        <v>5767.3</v>
      </c>
      <c r="E47" s="39">
        <v>1751</v>
      </c>
      <c r="F47" s="33">
        <f t="shared" si="1"/>
        <v>30.360827423577756</v>
      </c>
      <c r="G47" s="39">
        <f t="shared" si="2"/>
        <v>105.2093973442288</v>
      </c>
      <c r="H47" s="44"/>
    </row>
    <row r="48" spans="1:8" s="28" customFormat="1" ht="45.75" customHeight="1">
      <c r="A48" s="41" t="s">
        <v>93</v>
      </c>
      <c r="B48" s="42" t="s">
        <v>97</v>
      </c>
      <c r="C48" s="39">
        <v>0</v>
      </c>
      <c r="D48" s="39">
        <f>D49</f>
        <v>500</v>
      </c>
      <c r="E48" s="39">
        <f>E49</f>
        <v>0</v>
      </c>
      <c r="F48" s="33">
        <f t="shared" si="1"/>
        <v>0</v>
      </c>
      <c r="G48" s="39">
        <v>0</v>
      </c>
    </row>
    <row r="49" spans="1:7" s="28" customFormat="1" ht="32.25" customHeight="1">
      <c r="A49" s="41" t="s">
        <v>94</v>
      </c>
      <c r="B49" s="42" t="s">
        <v>98</v>
      </c>
      <c r="C49" s="39">
        <v>0</v>
      </c>
      <c r="D49" s="39">
        <v>500</v>
      </c>
      <c r="E49" s="39">
        <v>0</v>
      </c>
      <c r="F49" s="33">
        <f t="shared" si="1"/>
        <v>0</v>
      </c>
      <c r="G49" s="39">
        <v>0</v>
      </c>
    </row>
    <row r="50" spans="1:7" ht="31.5" customHeight="1">
      <c r="A50" s="17" t="s">
        <v>29</v>
      </c>
      <c r="B50" s="18"/>
      <c r="C50" s="40">
        <f>C5-C29</f>
        <v>886.5</v>
      </c>
      <c r="D50" s="40">
        <f>D5-D29</f>
        <v>-1087.0999999999985</v>
      </c>
      <c r="E50" s="40">
        <f>E5-E29</f>
        <v>2961.1999999999989</v>
      </c>
      <c r="F50" s="33"/>
      <c r="G50" s="39"/>
    </row>
    <row r="51" spans="1:7" ht="20.25" customHeight="1">
      <c r="A51" s="19" t="s">
        <v>30</v>
      </c>
      <c r="B51" s="13"/>
      <c r="C51" s="40">
        <f t="shared" ref="C51" si="12">C53</f>
        <v>-886.5</v>
      </c>
      <c r="D51" s="40">
        <f t="shared" ref="D51:E51" si="13">D53</f>
        <v>1087.0999999999985</v>
      </c>
      <c r="E51" s="40">
        <f t="shared" si="13"/>
        <v>-2961.2</v>
      </c>
      <c r="F51" s="34"/>
      <c r="G51" s="40"/>
    </row>
    <row r="52" spans="1:7" ht="20.25" customHeight="1">
      <c r="A52" s="20" t="s">
        <v>2</v>
      </c>
      <c r="B52" s="42"/>
      <c r="C52" s="39"/>
      <c r="D52" s="39"/>
      <c r="E52" s="39"/>
      <c r="F52" s="33"/>
      <c r="G52" s="39"/>
    </row>
    <row r="53" spans="1:7" ht="33" customHeight="1">
      <c r="A53" s="20" t="s">
        <v>31</v>
      </c>
      <c r="B53" s="42" t="s">
        <v>32</v>
      </c>
      <c r="C53" s="39">
        <f t="shared" ref="C53" si="14">C54+C55</f>
        <v>-886.5</v>
      </c>
      <c r="D53" s="39">
        <f t="shared" ref="D53:E53" si="15">D54+D55</f>
        <v>1087.0999999999985</v>
      </c>
      <c r="E53" s="39">
        <f t="shared" si="15"/>
        <v>-2961.2</v>
      </c>
      <c r="F53" s="33"/>
      <c r="G53" s="39"/>
    </row>
    <row r="54" spans="1:7" ht="30.75" customHeight="1">
      <c r="A54" s="20" t="s">
        <v>33</v>
      </c>
      <c r="B54" s="42" t="s">
        <v>34</v>
      </c>
      <c r="C54" s="39">
        <v>-5158.8</v>
      </c>
      <c r="D54" s="39">
        <v>-19137</v>
      </c>
      <c r="E54" s="39">
        <v>-9414</v>
      </c>
      <c r="F54" s="33"/>
      <c r="G54" s="39"/>
    </row>
    <row r="55" spans="1:7" ht="33.75" customHeight="1">
      <c r="A55" s="20" t="s">
        <v>35</v>
      </c>
      <c r="B55" s="42" t="s">
        <v>36</v>
      </c>
      <c r="C55" s="39">
        <v>4272.3</v>
      </c>
      <c r="D55" s="39">
        <v>20224.099999999999</v>
      </c>
      <c r="E55" s="39">
        <v>6452.8</v>
      </c>
      <c r="F55" s="33"/>
      <c r="G55" s="39"/>
    </row>
    <row r="56" spans="1:7">
      <c r="A56" s="4"/>
      <c r="B56" s="4"/>
      <c r="C56" s="4"/>
      <c r="D56" s="4"/>
      <c r="E56" s="4"/>
      <c r="F56" s="4"/>
      <c r="G56" s="4"/>
    </row>
    <row r="57" spans="1:7">
      <c r="A57" s="4"/>
      <c r="B57" s="4"/>
      <c r="C57" s="4"/>
      <c r="D57" s="4"/>
      <c r="E57" s="4"/>
      <c r="F57" s="4"/>
      <c r="G57" s="4"/>
    </row>
    <row r="58" spans="1:7" ht="0.75" customHeight="1">
      <c r="A58" s="4"/>
      <c r="B58" s="4"/>
      <c r="C58" s="4"/>
      <c r="D58" s="4"/>
      <c r="E58" s="4"/>
      <c r="F58" s="4"/>
      <c r="G58" s="4"/>
    </row>
    <row r="59" spans="1:7" ht="26.25" customHeight="1">
      <c r="A59" s="48" t="s">
        <v>41</v>
      </c>
      <c r="B59" s="48"/>
      <c r="C59" s="48"/>
      <c r="D59" s="48"/>
      <c r="E59" s="48"/>
      <c r="F59" s="48"/>
      <c r="G59" s="48"/>
    </row>
    <row r="60" spans="1:7">
      <c r="A60" s="4"/>
      <c r="B60" s="4"/>
      <c r="C60" s="4"/>
      <c r="D60" s="4"/>
      <c r="E60" s="4"/>
      <c r="F60" s="4"/>
      <c r="G60" s="4"/>
    </row>
    <row r="61" spans="1:7">
      <c r="A61" s="4"/>
      <c r="B61" s="4"/>
      <c r="C61" s="4"/>
      <c r="D61" s="4"/>
      <c r="E61" s="4"/>
      <c r="F61" s="4"/>
      <c r="G61" s="4"/>
    </row>
  </sheetData>
  <mergeCells count="2">
    <mergeCell ref="A59:G59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G6" sqref="G6"/>
    </sheetView>
  </sheetViews>
  <sheetFormatPr defaultRowHeight="12.75"/>
  <cols>
    <col min="1" max="1" width="26.5703125" style="1" customWidth="1"/>
    <col min="2" max="2" width="18.7109375" style="1" customWidth="1"/>
    <col min="3" max="3" width="14.5703125" style="1" customWidth="1"/>
    <col min="4" max="4" width="18.28515625" style="1" customWidth="1"/>
    <col min="5" max="5" width="14" style="1" customWidth="1"/>
    <col min="6" max="6" width="13.5703125" style="1" customWidth="1"/>
    <col min="7" max="7" width="14.14062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49" t="s">
        <v>106</v>
      </c>
      <c r="B2" s="48"/>
      <c r="C2" s="48"/>
      <c r="D2" s="48"/>
      <c r="E2" s="48"/>
      <c r="F2" s="48"/>
      <c r="G2" s="48"/>
    </row>
    <row r="3" spans="1:7" ht="15">
      <c r="A3" s="23"/>
      <c r="B3" s="23"/>
      <c r="C3" s="23"/>
      <c r="D3" s="23"/>
      <c r="E3" s="23"/>
      <c r="F3" s="23"/>
      <c r="G3" s="24"/>
    </row>
    <row r="4" spans="1:7" ht="86.25" customHeight="1">
      <c r="A4" s="25" t="s">
        <v>37</v>
      </c>
      <c r="B4" s="25" t="s">
        <v>89</v>
      </c>
      <c r="C4" s="25" t="s">
        <v>107</v>
      </c>
      <c r="D4" s="25" t="s">
        <v>108</v>
      </c>
      <c r="E4" s="25" t="s">
        <v>109</v>
      </c>
      <c r="F4" s="25" t="s">
        <v>90</v>
      </c>
      <c r="G4" s="25" t="s">
        <v>88</v>
      </c>
    </row>
    <row r="5" spans="1:7" ht="61.5" customHeight="1">
      <c r="A5" s="26" t="s">
        <v>38</v>
      </c>
      <c r="B5" s="50">
        <v>4.5</v>
      </c>
      <c r="C5" s="51">
        <v>1021</v>
      </c>
      <c r="D5" s="51">
        <v>2222.5</v>
      </c>
      <c r="E5" s="51">
        <v>1075.3</v>
      </c>
      <c r="F5" s="51">
        <f>E5/D5*100</f>
        <v>48.382452193475814</v>
      </c>
      <c r="G5" s="51">
        <f>E5/C5*100</f>
        <v>105.31831537708129</v>
      </c>
    </row>
    <row r="6" spans="1:7" ht="48.75" customHeight="1">
      <c r="A6" s="27" t="s">
        <v>39</v>
      </c>
      <c r="B6" s="50">
        <v>4.7</v>
      </c>
      <c r="C6" s="51">
        <v>778.4</v>
      </c>
      <c r="D6" s="51">
        <v>2741.4</v>
      </c>
      <c r="E6" s="51">
        <v>1165.3</v>
      </c>
      <c r="F6" s="51">
        <f>E6/D6*100</f>
        <v>42.507477930984166</v>
      </c>
      <c r="G6" s="51">
        <f>E6/C6*100</f>
        <v>149.70452209660843</v>
      </c>
    </row>
    <row r="7" spans="1:7" ht="15">
      <c r="A7" s="23"/>
      <c r="B7" s="23"/>
      <c r="C7" s="23"/>
      <c r="D7" s="23"/>
      <c r="E7" s="23"/>
      <c r="F7" s="23"/>
      <c r="G7" s="23"/>
    </row>
    <row r="8" spans="1:7" ht="15">
      <c r="A8" s="23"/>
      <c r="B8" s="23"/>
      <c r="C8" s="23"/>
      <c r="D8" s="23"/>
      <c r="E8" s="23"/>
      <c r="F8" s="23"/>
      <c r="G8" s="23"/>
    </row>
    <row r="9" spans="1:7" ht="15">
      <c r="A9" s="23"/>
      <c r="B9" s="23"/>
      <c r="C9" s="23"/>
      <c r="D9" s="23"/>
      <c r="E9" s="23"/>
      <c r="F9" s="23"/>
      <c r="G9" s="23"/>
    </row>
    <row r="10" spans="1:7" ht="14.25">
      <c r="A10" s="48" t="s">
        <v>42</v>
      </c>
      <c r="B10" s="48"/>
      <c r="C10" s="48"/>
      <c r="D10" s="48"/>
      <c r="E10" s="48"/>
      <c r="F10" s="48"/>
      <c r="G10" s="48"/>
    </row>
    <row r="11" spans="1:7" ht="15">
      <c r="A11" s="23"/>
      <c r="B11" s="23"/>
      <c r="C11" s="23"/>
      <c r="D11" s="23"/>
      <c r="E11" s="23"/>
      <c r="F11" s="23"/>
      <c r="G11" s="23"/>
    </row>
    <row r="12" spans="1:7" ht="15">
      <c r="A12" s="23"/>
      <c r="B12" s="23"/>
      <c r="C12" s="23"/>
      <c r="D12" s="23"/>
      <c r="E12" s="23"/>
      <c r="F12" s="23"/>
      <c r="G12" s="23"/>
    </row>
    <row r="13" spans="1:7" ht="15">
      <c r="A13" s="23"/>
      <c r="B13" s="23"/>
      <c r="C13" s="23"/>
      <c r="D13" s="23"/>
      <c r="E13" s="23"/>
      <c r="F13" s="23"/>
      <c r="G13" s="23"/>
    </row>
    <row r="14" spans="1:7" ht="15">
      <c r="A14" s="23"/>
      <c r="B14" s="23"/>
      <c r="C14" s="23"/>
      <c r="D14" s="23"/>
      <c r="E14" s="23"/>
      <c r="F14" s="23"/>
      <c r="G14" s="23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0"/>
  <sheetViews>
    <sheetView tabSelected="1" topLeftCell="A4" workbookViewId="0">
      <selection activeCell="D10" sqref="D10"/>
    </sheetView>
  </sheetViews>
  <sheetFormatPr defaultRowHeight="12.75"/>
  <cols>
    <col min="1" max="1" width="39.7109375" style="1" customWidth="1"/>
    <col min="2" max="2" width="13.5703125" style="1" customWidth="1"/>
    <col min="3" max="3" width="17.42578125" style="1" customWidth="1"/>
    <col min="4" max="4" width="14.28515625" style="1" customWidth="1"/>
    <col min="5" max="5" width="14.5703125" style="1" customWidth="1"/>
    <col min="6" max="6" width="17.7109375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49" t="s">
        <v>110</v>
      </c>
      <c r="B2" s="48"/>
      <c r="C2" s="48"/>
      <c r="D2" s="48"/>
      <c r="E2" s="48"/>
      <c r="F2" s="48"/>
    </row>
    <row r="3" spans="1:7">
      <c r="A3" s="4"/>
      <c r="B3" s="4"/>
      <c r="C3" s="4"/>
      <c r="D3" s="4"/>
      <c r="E3" s="4"/>
      <c r="F3" s="5"/>
    </row>
    <row r="4" spans="1:7" ht="76.5" customHeight="1">
      <c r="A4" s="3" t="s">
        <v>45</v>
      </c>
      <c r="B4" s="21" t="s">
        <v>107</v>
      </c>
      <c r="C4" s="21" t="s">
        <v>108</v>
      </c>
      <c r="D4" s="21" t="s">
        <v>109</v>
      </c>
      <c r="E4" s="21" t="s">
        <v>90</v>
      </c>
      <c r="F4" s="21" t="s">
        <v>88</v>
      </c>
    </row>
    <row r="5" spans="1:7" s="2" customFormat="1" ht="72.75" customHeight="1">
      <c r="A5" s="31" t="s">
        <v>50</v>
      </c>
      <c r="B5" s="36">
        <v>0</v>
      </c>
      <c r="C5" s="36">
        <v>2</v>
      </c>
      <c r="D5" s="36">
        <v>0</v>
      </c>
      <c r="E5" s="36">
        <f t="shared" ref="E5:E10" si="0">D5/C5*100</f>
        <v>0</v>
      </c>
      <c r="F5" s="39">
        <v>0</v>
      </c>
    </row>
    <row r="6" spans="1:7" ht="58.5" customHeight="1">
      <c r="A6" s="32" t="s">
        <v>48</v>
      </c>
      <c r="B6" s="36">
        <v>162.4</v>
      </c>
      <c r="C6" s="36">
        <v>287.2</v>
      </c>
      <c r="D6" s="36">
        <v>183.6</v>
      </c>
      <c r="E6" s="36">
        <f t="shared" si="0"/>
        <v>63.927576601671312</v>
      </c>
      <c r="F6" s="39">
        <f t="shared" ref="F6" si="1">D6/B6*100</f>
        <v>113.05418719211822</v>
      </c>
      <c r="G6" s="45"/>
    </row>
    <row r="7" spans="1:7" ht="81.75" customHeight="1">
      <c r="A7" s="32" t="s">
        <v>99</v>
      </c>
      <c r="B7" s="36">
        <v>240.3</v>
      </c>
      <c r="C7" s="36">
        <v>7316</v>
      </c>
      <c r="D7" s="36">
        <v>1852</v>
      </c>
      <c r="E7" s="36">
        <f t="shared" si="0"/>
        <v>25.314379442318209</v>
      </c>
      <c r="F7" s="39" t="s">
        <v>114</v>
      </c>
      <c r="G7" s="45"/>
    </row>
    <row r="8" spans="1:7" s="28" customFormat="1" ht="81.75" customHeight="1">
      <c r="A8" s="32" t="s">
        <v>100</v>
      </c>
      <c r="B8" s="36">
        <v>0</v>
      </c>
      <c r="C8" s="36">
        <v>1393.7</v>
      </c>
      <c r="D8" s="36">
        <v>0</v>
      </c>
      <c r="E8" s="36">
        <f t="shared" si="0"/>
        <v>0</v>
      </c>
      <c r="F8" s="39">
        <v>0</v>
      </c>
      <c r="G8" s="45"/>
    </row>
    <row r="9" spans="1:7" s="28" customFormat="1" ht="68.25" customHeight="1">
      <c r="A9" s="32" t="s">
        <v>101</v>
      </c>
      <c r="B9" s="36">
        <v>0</v>
      </c>
      <c r="C9" s="36">
        <v>5767.3</v>
      </c>
      <c r="D9" s="36">
        <v>1751</v>
      </c>
      <c r="E9" s="36">
        <f t="shared" si="0"/>
        <v>30.360827423577756</v>
      </c>
      <c r="F9" s="39">
        <v>0</v>
      </c>
      <c r="G9" s="45"/>
    </row>
    <row r="10" spans="1:7" ht="19.5" customHeight="1">
      <c r="A10" s="22" t="s">
        <v>46</v>
      </c>
      <c r="B10" s="35">
        <f>SUM(B5:B9)</f>
        <v>402.70000000000005</v>
      </c>
      <c r="C10" s="35">
        <f>SUM(C5:C9)</f>
        <v>14766.2</v>
      </c>
      <c r="D10" s="35">
        <f>SUM(D5:D9)</f>
        <v>3786.6</v>
      </c>
      <c r="E10" s="35">
        <f t="shared" si="0"/>
        <v>25.643699800896641</v>
      </c>
      <c r="F10" s="40" t="s">
        <v>115</v>
      </c>
      <c r="G10" s="45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4"/>
      <c r="B13" s="4"/>
      <c r="C13" s="4"/>
      <c r="D13" s="4"/>
      <c r="E13" s="4"/>
      <c r="F13" s="4"/>
    </row>
    <row r="14" spans="1:7" ht="14.25">
      <c r="A14" s="48" t="s">
        <v>47</v>
      </c>
      <c r="B14" s="48"/>
      <c r="C14" s="48"/>
      <c r="D14" s="48"/>
      <c r="E14" s="48"/>
      <c r="F14" s="48"/>
    </row>
    <row r="15" spans="1:7">
      <c r="A15" s="4"/>
      <c r="B15" s="4"/>
      <c r="C15" s="4"/>
      <c r="D15" s="4"/>
      <c r="E15" s="4"/>
      <c r="F15" s="4"/>
    </row>
    <row r="16" spans="1:7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2023-07-26T11:32:18Z</cp:lastPrinted>
  <dcterms:created xsi:type="dcterms:W3CDTF">2017-04-17T10:25:39Z</dcterms:created>
  <dcterms:modified xsi:type="dcterms:W3CDTF">2023-07-27T11:14:58Z</dcterms:modified>
</cp:coreProperties>
</file>