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45" yWindow="-15" windowWidth="1530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4519"/>
</workbook>
</file>

<file path=xl/calcChain.xml><?xml version="1.0" encoding="utf-8"?>
<calcChain xmlns="http://schemas.openxmlformats.org/spreadsheetml/2006/main">
  <c r="D42" i="1"/>
  <c r="D28" s="1"/>
  <c r="E42"/>
  <c r="F42" s="1"/>
  <c r="D39"/>
  <c r="E39"/>
  <c r="F39" s="1"/>
  <c r="D36"/>
  <c r="E36"/>
  <c r="F36" s="1"/>
  <c r="D34"/>
  <c r="E34"/>
  <c r="F34" s="1"/>
  <c r="D30"/>
  <c r="E30"/>
  <c r="G31"/>
  <c r="G35"/>
  <c r="G37"/>
  <c r="G40"/>
  <c r="G41"/>
  <c r="G43"/>
  <c r="F31"/>
  <c r="F32"/>
  <c r="F33"/>
  <c r="F35"/>
  <c r="F37"/>
  <c r="F38"/>
  <c r="F40"/>
  <c r="F41"/>
  <c r="F43"/>
  <c r="G8"/>
  <c r="G9"/>
  <c r="G11"/>
  <c r="G12"/>
  <c r="G13"/>
  <c r="G14"/>
  <c r="G15"/>
  <c r="G16"/>
  <c r="G18"/>
  <c r="G19"/>
  <c r="G21"/>
  <c r="G22"/>
  <c r="G23"/>
  <c r="G24"/>
  <c r="G25"/>
  <c r="F8"/>
  <c r="F9"/>
  <c r="F10"/>
  <c r="F11"/>
  <c r="F12"/>
  <c r="F13"/>
  <c r="F14"/>
  <c r="F15"/>
  <c r="F16"/>
  <c r="F18"/>
  <c r="F19"/>
  <c r="F20"/>
  <c r="F21"/>
  <c r="F22"/>
  <c r="F23"/>
  <c r="F24"/>
  <c r="F25"/>
  <c r="F26"/>
  <c r="F27"/>
  <c r="E17"/>
  <c r="F17" s="1"/>
  <c r="D17"/>
  <c r="D5" s="1"/>
  <c r="G7"/>
  <c r="F7"/>
  <c r="C5"/>
  <c r="G42" l="1"/>
  <c r="G39"/>
  <c r="G36"/>
  <c r="G34"/>
  <c r="E28"/>
  <c r="F28" s="1"/>
  <c r="G17"/>
  <c r="E5"/>
  <c r="F5" l="1"/>
  <c r="G5"/>
  <c r="C47"/>
  <c r="C45" s="1"/>
  <c r="C42"/>
  <c r="C39"/>
  <c r="C36"/>
  <c r="C34"/>
  <c r="C30"/>
  <c r="C28" l="1"/>
  <c r="G28" s="1"/>
  <c r="C44"/>
  <c r="F6" i="3"/>
  <c r="E6"/>
  <c r="E5"/>
  <c r="B8"/>
  <c r="F7"/>
  <c r="E7"/>
  <c r="C8"/>
  <c r="D8"/>
  <c r="G30" i="1" l="1"/>
  <c r="F30"/>
  <c r="D47"/>
  <c r="D45" s="1"/>
  <c r="E47"/>
  <c r="E45" s="1"/>
  <c r="F8" i="3" l="1"/>
  <c r="D44" i="1"/>
  <c r="E44"/>
  <c r="E8" i="3" l="1"/>
  <c r="G6" i="2" l="1"/>
  <c r="F6"/>
  <c r="G5"/>
  <c r="F5"/>
</calcChain>
</file>

<file path=xl/sharedStrings.xml><?xml version="1.0" encoding="utf-8"?>
<sst xmlns="http://schemas.openxmlformats.org/spreadsheetml/2006/main" count="109" uniqueCount="105">
  <si>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</si>
  <si>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</si>
  <si>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</si>
  <si>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</si>
  <si>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</si>
  <si>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</si>
  <si>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</si>
  <si>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</si>
  <si>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</si>
  <si>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</si>
  <si>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</si>
  <si>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</si>
  <si>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</si>
  <si>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</si>
  <si>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</si>
  <si>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</si>
  <si>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</si>
  <si>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</si>
  <si>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</si>
  <si>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</si>
  <si>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</si>
  <si>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</si>
  <si>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</si>
  <si>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</si>
  <si>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</si>
  <si>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</si>
  <si>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</si>
  <si>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</si>
  <si>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</si>
  <si>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</si>
  <si>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</si>
  <si>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</si>
  <si>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</si>
  <si>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</si>
  <si>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</si>
  <si>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</si>
  <si>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</si>
  <si>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</si>
  <si>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</si>
  <si>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</si>
  <si>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</si>
  <si>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</si>
  <si>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 xml:space="preserve">Среднесписочная численность работников 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</si>
  <si>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</si>
  <si>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</si>
  <si>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</si>
  <si>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</si>
  <si>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</si>
  <si>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</si>
  <si>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</si>
  <si>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Муниципальная программа "Ремонт автомобильных дорог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</si>
  <si>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</si>
  <si>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</si>
  <si>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Исполнено на 1 апреля 2021 г. (тыс.руб)</t>
  </si>
  <si>
    <t>Исполнено на      1 апреля 2021 г. (тыс.руб)</t>
  </si>
  <si>
    <t>Исполнено на     1 апреля 2021 г. (тыс.руб)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</si>
  <si>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2022 года
</t>
  </si>
  <si>
    <t>Утвержденные бюджетные назначения на           1 апреля 2022 г. (тыс.руб)</t>
  </si>
  <si>
    <t>Исполнено на 1 апреля 2022 г. (тыс.руб)</t>
  </si>
  <si>
    <t>% исполнения плана                       2022 года</t>
  </si>
  <si>
    <t>% исполнения 2022 года к 2021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</si>
  <si>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апреля 2022 года
</t>
  </si>
  <si>
    <t>Утвержденные бюджетные назначения на                      1 апреля 2022 г. (тыс.руб)</t>
  </si>
  <si>
    <t>Исполнено на      1 апреля 2022 г. (тыс.руб)</t>
  </si>
  <si>
    <t xml:space="preserve">% исполнения плана 2022 года  </t>
  </si>
  <si>
    <t xml:space="preserve">% исполнения 2022 года к 2021 году  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</si>
  <si>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2022 года     
</t>
  </si>
  <si>
    <t>Исполнено на     1 апреля 2022 г. (тыс.руб)</t>
  </si>
  <si>
    <t>% исполнения плана 2022 года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</si>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</sst>
</file>

<file path=xl/styles.xml><?xml version="1.0" encoding="utf-8"?>
<styleSheet xmlns="http://schemas.openxmlformats.org/spreadsheetml/2006/main">
  <numFmts count="3">
    <numFmt numFmtId="41" formatCode="_-* #,##0\ _₽_-;\-* #,##0\ _₽_-;_-* &quot;-&quot;\ _₽_-;_-@_-"/>
    <numFmt numFmtId="164" formatCode="_-* #,##0.0\ _₽_-;\-* #,##0.0\ _₽_-;_-* &quot;-&quot;?\ _₽_-;_-@_-"/>
    <numFmt numFmtId="165" formatCode="000"/>
  </numFmts>
  <fonts count="9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</borders>
  <cellStyleXfs count="5">
    <xf numFmtId="0" fontId="0" fillId="0" borderId="0"/>
    <xf numFmtId="0" fontId="1" fillId="0" borderId="2">
      <alignment horizontal="left" wrapText="1"/>
    </xf>
    <xf numFmtId="0" fontId="6" fillId="0" borderId="0"/>
    <xf numFmtId="0" fontId="8" fillId="0" borderId="0"/>
    <xf numFmtId="0" fontId="6" fillId="0" borderId="0"/>
  </cellStyleXfs>
  <cellXfs count="42">
    <xf numFmtId="0" fontId="0" fillId="0" borderId="0" xfId="0"/>
    <xf numFmtId="1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1" applyNumberFormat="1" applyFont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165" fontId="7" fillId="0" borderId="1" xfId="2" applyNumberFormat="1" applyFont="1" applyFill="1" applyBorder="1" applyAlignment="1" applyProtection="1">
      <alignment wrapText="1"/>
      <protection hidden="1"/>
    </xf>
    <xf numFmtId="0" fontId="4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left" vertical="top" wrapText="1"/>
    </xf>
    <xf numFmtId="41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41" fontId="4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4" fillId="0" borderId="0" xfId="0" applyFont="1"/>
    <xf numFmtId="164" fontId="4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5" fontId="7" fillId="0" borderId="1" xfId="4" applyNumberFormat="1" applyFont="1" applyFill="1" applyBorder="1" applyAlignment="1" applyProtection="1">
      <alignment wrapText="1"/>
      <protection hidden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right" vertical="center" wrapText="1"/>
    </xf>
    <xf numFmtId="1" fontId="7" fillId="0" borderId="1" xfId="4" applyNumberFormat="1" applyFont="1" applyFill="1" applyBorder="1" applyAlignment="1" applyProtection="1">
      <alignment horizontal="right" vertical="center"/>
      <protection hidden="1"/>
    </xf>
    <xf numFmtId="0" fontId="7" fillId="0" borderId="1" xfId="4" applyNumberFormat="1" applyFont="1" applyFill="1" applyBorder="1" applyAlignment="1" applyProtection="1">
      <alignment horizontal="left" vertical="top" wrapText="1"/>
      <protection hidden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3"/>
  <sheetViews>
    <sheetView tabSelected="1" workbookViewId="0">
      <selection activeCell="A13" sqref="A13"/>
    </sheetView>
  </sheetViews>
  <sheetFormatPr defaultRowHeight="12.75"/>
  <cols>
    <col min="1" max="1" width="32.5703125" style="6" customWidth="1"/>
    <col min="2" max="2" width="19.7109375" style="6" customWidth="1"/>
    <col min="3" max="3" width="14.28515625" style="6" customWidth="1"/>
    <col min="4" max="4" width="15.85546875" style="6" customWidth="1"/>
    <col min="5" max="6" width="13.140625" style="6" customWidth="1"/>
    <col min="7" max="7" width="13" style="6" customWidth="1"/>
    <col min="8" max="16384" width="9.140625" style="6"/>
  </cols>
  <sheetData>
    <row r="2" spans="1:8" ht="66.75" customHeight="1">
      <c r="A2" s="41" t="s">
        <v>56</v>
      </c>
      <c r="B2" s="41"/>
      <c r="C2" s="41"/>
      <c r="D2" s="41"/>
      <c r="E2" s="41"/>
      <c r="F2" s="41"/>
      <c r="G2" s="41"/>
    </row>
    <row r="3" spans="1:8">
      <c r="G3" s="7" t="s">
        <v>40</v>
      </c>
    </row>
    <row r="4" spans="1:8" ht="71.25" customHeight="1">
      <c r="A4" s="3" t="s">
        <v>0</v>
      </c>
      <c r="B4" s="3" t="s">
        <v>1</v>
      </c>
      <c r="C4" s="3" t="s">
        <v>53</v>
      </c>
      <c r="D4" s="3" t="s">
        <v>57</v>
      </c>
      <c r="E4" s="3" t="s">
        <v>58</v>
      </c>
      <c r="F4" s="3" t="s">
        <v>59</v>
      </c>
      <c r="G4" s="3" t="s">
        <v>60</v>
      </c>
    </row>
    <row r="5" spans="1:8" ht="20.25" customHeight="1">
      <c r="A5" s="21" t="s">
        <v>69</v>
      </c>
      <c r="B5" s="22"/>
      <c r="C5" s="32">
        <f>C7+C17</f>
        <v>4264.2</v>
      </c>
      <c r="D5" s="32">
        <f>D7+D17</f>
        <v>13043.1</v>
      </c>
      <c r="E5" s="32">
        <f>E7+E17</f>
        <v>3426.3999999999996</v>
      </c>
      <c r="F5" s="32">
        <f>E5/D5*100</f>
        <v>26.26982849169292</v>
      </c>
      <c r="G5" s="32">
        <f>E5/C5*100</f>
        <v>80.352703906946203</v>
      </c>
      <c r="H5" s="20"/>
    </row>
    <row r="6" spans="1:8" ht="17.25" customHeight="1">
      <c r="A6" s="23" t="s">
        <v>2</v>
      </c>
      <c r="B6" s="24"/>
      <c r="C6" s="33"/>
      <c r="D6" s="34"/>
      <c r="E6" s="34"/>
      <c r="F6" s="32"/>
      <c r="G6" s="32"/>
      <c r="H6" s="20"/>
    </row>
    <row r="7" spans="1:8" ht="20.25" customHeight="1">
      <c r="A7" s="18" t="s">
        <v>70</v>
      </c>
      <c r="B7" s="1">
        <v>1E+16</v>
      </c>
      <c r="C7" s="33">
        <v>3959.4</v>
      </c>
      <c r="D7" s="33">
        <v>6276.8</v>
      </c>
      <c r="E7" s="33">
        <v>3243.7</v>
      </c>
      <c r="F7" s="34">
        <f t="shared" ref="F7:F27" si="0">E7/D7*100</f>
        <v>51.677606423655362</v>
      </c>
      <c r="G7" s="34">
        <f t="shared" ref="G7:G25" si="1">E7/C7*100</f>
        <v>81.924028893266652</v>
      </c>
      <c r="H7" s="20"/>
    </row>
    <row r="8" spans="1:8" ht="19.5" customHeight="1">
      <c r="A8" s="18" t="s">
        <v>71</v>
      </c>
      <c r="B8" s="1">
        <v>1.01E+16</v>
      </c>
      <c r="C8" s="33">
        <v>229.1</v>
      </c>
      <c r="D8" s="33">
        <v>1146.7</v>
      </c>
      <c r="E8" s="33">
        <v>283.8</v>
      </c>
      <c r="F8" s="34">
        <f t="shared" si="0"/>
        <v>24.749280544170226</v>
      </c>
      <c r="G8" s="34">
        <f t="shared" si="1"/>
        <v>123.8760366652117</v>
      </c>
      <c r="H8" s="20"/>
    </row>
    <row r="9" spans="1:8" ht="19.5" customHeight="1">
      <c r="A9" s="18" t="s">
        <v>72</v>
      </c>
      <c r="B9" s="2" t="s">
        <v>73</v>
      </c>
      <c r="C9" s="33">
        <v>229.1</v>
      </c>
      <c r="D9" s="33">
        <v>1146.7</v>
      </c>
      <c r="E9" s="33">
        <v>283.8</v>
      </c>
      <c r="F9" s="34">
        <f t="shared" si="0"/>
        <v>24.749280544170226</v>
      </c>
      <c r="G9" s="34">
        <f t="shared" si="1"/>
        <v>123.8760366652117</v>
      </c>
      <c r="H9" s="20"/>
    </row>
    <row r="10" spans="1:8" ht="18" customHeight="1">
      <c r="A10" s="18" t="s">
        <v>74</v>
      </c>
      <c r="B10" s="1">
        <v>1.03E+16</v>
      </c>
      <c r="C10" s="33">
        <v>0</v>
      </c>
      <c r="D10" s="33">
        <v>1365.8</v>
      </c>
      <c r="E10" s="33">
        <v>355.3</v>
      </c>
      <c r="F10" s="34">
        <f t="shared" si="0"/>
        <v>26.014057695123739</v>
      </c>
      <c r="G10" s="34">
        <v>0</v>
      </c>
      <c r="H10" s="20"/>
    </row>
    <row r="11" spans="1:8" ht="18.75" customHeight="1">
      <c r="A11" s="18" t="s">
        <v>75</v>
      </c>
      <c r="B11" s="1">
        <v>1.05E+16</v>
      </c>
      <c r="C11" s="33">
        <v>3575.4</v>
      </c>
      <c r="D11" s="33">
        <v>1691.3</v>
      </c>
      <c r="E11" s="33">
        <v>2458.6</v>
      </c>
      <c r="F11" s="34">
        <f t="shared" si="0"/>
        <v>145.3674688109738</v>
      </c>
      <c r="G11" s="34">
        <f t="shared" si="1"/>
        <v>68.764334060524689</v>
      </c>
      <c r="H11" s="20"/>
    </row>
    <row r="12" spans="1:8" ht="16.5" customHeight="1">
      <c r="A12" s="18" t="s">
        <v>76</v>
      </c>
      <c r="B12" s="2" t="s">
        <v>77</v>
      </c>
      <c r="C12" s="33">
        <v>3575.4</v>
      </c>
      <c r="D12" s="33">
        <v>1691.3</v>
      </c>
      <c r="E12" s="33">
        <v>2458.6</v>
      </c>
      <c r="F12" s="34">
        <f t="shared" si="0"/>
        <v>145.3674688109738</v>
      </c>
      <c r="G12" s="34">
        <f t="shared" si="1"/>
        <v>68.764334060524689</v>
      </c>
      <c r="H12" s="20"/>
    </row>
    <row r="13" spans="1:8" ht="19.5" customHeight="1">
      <c r="A13" s="18" t="s">
        <v>78</v>
      </c>
      <c r="B13" s="1">
        <v>1.06E+16</v>
      </c>
      <c r="C13" s="33">
        <v>154.9</v>
      </c>
      <c r="D13" s="33">
        <v>2073</v>
      </c>
      <c r="E13" s="33">
        <v>146</v>
      </c>
      <c r="F13" s="34">
        <f t="shared" si="0"/>
        <v>7.0429329474191986</v>
      </c>
      <c r="G13" s="34">
        <f t="shared" si="1"/>
        <v>94.254357650096836</v>
      </c>
      <c r="H13" s="20"/>
    </row>
    <row r="14" spans="1:8" ht="20.25" customHeight="1">
      <c r="A14" s="18" t="s">
        <v>79</v>
      </c>
      <c r="B14" s="2" t="s">
        <v>80</v>
      </c>
      <c r="C14" s="33">
        <v>21.9</v>
      </c>
      <c r="D14" s="33">
        <v>265</v>
      </c>
      <c r="E14" s="33">
        <v>0.3</v>
      </c>
      <c r="F14" s="34">
        <f t="shared" si="0"/>
        <v>0.11320754716981132</v>
      </c>
      <c r="G14" s="34">
        <f t="shared" si="1"/>
        <v>1.3698630136986303</v>
      </c>
      <c r="H14" s="20"/>
    </row>
    <row r="15" spans="1:8" ht="16.5" customHeight="1">
      <c r="A15" s="18" t="s">
        <v>81</v>
      </c>
      <c r="B15" s="2" t="s">
        <v>82</v>
      </c>
      <c r="C15" s="33">
        <v>132.9</v>
      </c>
      <c r="D15" s="33">
        <v>1808</v>
      </c>
      <c r="E15" s="33">
        <v>145.4</v>
      </c>
      <c r="F15" s="34">
        <f t="shared" si="0"/>
        <v>8.0420353982300892</v>
      </c>
      <c r="G15" s="34">
        <f t="shared" si="1"/>
        <v>109.405568096313</v>
      </c>
      <c r="H15" s="20"/>
    </row>
    <row r="16" spans="1:8" ht="15.75" hidden="1" customHeight="1">
      <c r="A16" s="18" t="s">
        <v>83</v>
      </c>
      <c r="B16" s="1">
        <v>1.08E+16</v>
      </c>
      <c r="C16" s="33"/>
      <c r="D16" s="33"/>
      <c r="E16" s="33"/>
      <c r="F16" s="34" t="e">
        <f t="shared" si="0"/>
        <v>#DIV/0!</v>
      </c>
      <c r="G16" s="34" t="e">
        <f t="shared" si="1"/>
        <v>#DIV/0!</v>
      </c>
      <c r="H16" s="20"/>
    </row>
    <row r="17" spans="1:8" ht="45.75" customHeight="1">
      <c r="A17" s="18" t="s">
        <v>84</v>
      </c>
      <c r="B17" s="2" t="s">
        <v>85</v>
      </c>
      <c r="C17" s="33">
        <v>304.8</v>
      </c>
      <c r="D17" s="33">
        <f>D18+D21+D23+D24+D26+D27+D20</f>
        <v>6766.3</v>
      </c>
      <c r="E17" s="33">
        <f>E18+E21+E23+E24+E26+E27+E20</f>
        <v>182.7</v>
      </c>
      <c r="F17" s="34">
        <f t="shared" si="0"/>
        <v>2.7001463133470285</v>
      </c>
      <c r="G17" s="34">
        <f t="shared" si="1"/>
        <v>59.940944881889756</v>
      </c>
      <c r="H17" s="20"/>
    </row>
    <row r="18" spans="1:8" ht="42" customHeight="1">
      <c r="A18" s="18" t="s">
        <v>86</v>
      </c>
      <c r="B18" s="2" t="s">
        <v>87</v>
      </c>
      <c r="C18" s="33">
        <v>24.3</v>
      </c>
      <c r="D18" s="33">
        <v>99.7</v>
      </c>
      <c r="E18" s="33">
        <v>24.9</v>
      </c>
      <c r="F18" s="34">
        <f t="shared" si="0"/>
        <v>24.974924774322968</v>
      </c>
      <c r="G18" s="34">
        <f t="shared" si="1"/>
        <v>102.46913580246913</v>
      </c>
      <c r="H18" s="20"/>
    </row>
    <row r="19" spans="1:8" ht="45" customHeight="1">
      <c r="A19" s="18" t="s">
        <v>88</v>
      </c>
      <c r="B19" s="2" t="s">
        <v>89</v>
      </c>
      <c r="C19" s="33">
        <v>24.3</v>
      </c>
      <c r="D19" s="33">
        <v>99.7</v>
      </c>
      <c r="E19" s="33">
        <v>24.9</v>
      </c>
      <c r="F19" s="34">
        <f t="shared" si="0"/>
        <v>24.974924774322968</v>
      </c>
      <c r="G19" s="34">
        <f t="shared" si="1"/>
        <v>102.46913580246913</v>
      </c>
      <c r="H19" s="20"/>
    </row>
    <row r="20" spans="1:8" ht="55.5" customHeight="1">
      <c r="A20" s="39" t="s">
        <v>90</v>
      </c>
      <c r="B20" s="38">
        <v>2.02200000000001E+16</v>
      </c>
      <c r="C20" s="33">
        <v>0</v>
      </c>
      <c r="D20" s="33">
        <v>5436</v>
      </c>
      <c r="E20" s="33">
        <v>0</v>
      </c>
      <c r="F20" s="34">
        <f t="shared" si="0"/>
        <v>0</v>
      </c>
      <c r="G20" s="34">
        <v>0</v>
      </c>
      <c r="H20" s="20"/>
    </row>
    <row r="21" spans="1:8" ht="14.25" hidden="1" customHeight="1">
      <c r="A21" s="18" t="s">
        <v>91</v>
      </c>
      <c r="B21" s="37" t="s">
        <v>92</v>
      </c>
      <c r="C21" s="33"/>
      <c r="D21" s="33"/>
      <c r="E21" s="33"/>
      <c r="F21" s="34" t="e">
        <f t="shared" si="0"/>
        <v>#DIV/0!</v>
      </c>
      <c r="G21" s="34" t="e">
        <f t="shared" si="1"/>
        <v>#DIV/0!</v>
      </c>
      <c r="H21" s="20"/>
    </row>
    <row r="22" spans="1:8" ht="60" customHeight="1">
      <c r="A22" s="18" t="s">
        <v>93</v>
      </c>
      <c r="B22" s="2" t="s">
        <v>94</v>
      </c>
      <c r="C22" s="33">
        <v>38.799999999999997</v>
      </c>
      <c r="D22" s="33">
        <v>249.2</v>
      </c>
      <c r="E22" s="33">
        <v>42.2</v>
      </c>
      <c r="F22" s="34">
        <f t="shared" si="0"/>
        <v>16.93418940609952</v>
      </c>
      <c r="G22" s="34">
        <f t="shared" si="1"/>
        <v>108.76288659793816</v>
      </c>
      <c r="H22" s="20"/>
    </row>
    <row r="23" spans="1:8" ht="60" customHeight="1">
      <c r="A23" s="18" t="s">
        <v>95</v>
      </c>
      <c r="B23" s="2" t="s">
        <v>96</v>
      </c>
      <c r="C23" s="33">
        <v>38.799999999999997</v>
      </c>
      <c r="D23" s="33">
        <v>249.2</v>
      </c>
      <c r="E23" s="33">
        <v>42.2</v>
      </c>
      <c r="F23" s="34">
        <f t="shared" si="0"/>
        <v>16.93418940609952</v>
      </c>
      <c r="G23" s="34">
        <f t="shared" si="1"/>
        <v>108.76288659793816</v>
      </c>
      <c r="H23" s="20"/>
    </row>
    <row r="24" spans="1:8" ht="20.25" customHeight="1">
      <c r="A24" s="18" t="s">
        <v>97</v>
      </c>
      <c r="B24" s="2" t="s">
        <v>98</v>
      </c>
      <c r="C24" s="33">
        <v>241.7</v>
      </c>
      <c r="D24" s="33">
        <v>981.4</v>
      </c>
      <c r="E24" s="33">
        <v>115.6</v>
      </c>
      <c r="F24" s="34">
        <f t="shared" si="0"/>
        <v>11.779091094355003</v>
      </c>
      <c r="G24" s="34">
        <f t="shared" si="1"/>
        <v>47.827885808853956</v>
      </c>
      <c r="H24" s="20"/>
    </row>
    <row r="25" spans="1:8" s="27" customFormat="1" ht="33" customHeight="1">
      <c r="A25" s="18" t="s">
        <v>99</v>
      </c>
      <c r="B25" s="2" t="s">
        <v>100</v>
      </c>
      <c r="C25" s="33">
        <v>241.7</v>
      </c>
      <c r="D25" s="33">
        <v>981.4</v>
      </c>
      <c r="E25" s="33">
        <v>115.6</v>
      </c>
      <c r="F25" s="34">
        <f t="shared" si="0"/>
        <v>11.779091094355003</v>
      </c>
      <c r="G25" s="34">
        <f t="shared" si="1"/>
        <v>47.827885808853956</v>
      </c>
      <c r="H25" s="20"/>
    </row>
    <row r="26" spans="1:8" s="27" customFormat="1" ht="24.75" hidden="1" customHeight="1">
      <c r="A26" s="18" t="s">
        <v>101</v>
      </c>
      <c r="B26" s="2" t="s">
        <v>102</v>
      </c>
      <c r="C26" s="33">
        <v>0</v>
      </c>
      <c r="D26" s="33"/>
      <c r="E26" s="33"/>
      <c r="F26" s="34" t="e">
        <f t="shared" si="0"/>
        <v>#DIV/0!</v>
      </c>
      <c r="G26" s="34">
        <v>0</v>
      </c>
      <c r="H26" s="20"/>
    </row>
    <row r="27" spans="1:8" s="27" customFormat="1" ht="24.75" hidden="1" customHeight="1">
      <c r="A27" s="18" t="s">
        <v>103</v>
      </c>
      <c r="B27" s="2" t="s">
        <v>104</v>
      </c>
      <c r="C27" s="33">
        <v>0</v>
      </c>
      <c r="D27" s="33"/>
      <c r="E27" s="33"/>
      <c r="F27" s="34" t="e">
        <f t="shared" si="0"/>
        <v>#DIV/0!</v>
      </c>
      <c r="G27" s="34">
        <v>0</v>
      </c>
      <c r="H27" s="20"/>
    </row>
    <row r="28" spans="1:8" ht="15.75" customHeight="1">
      <c r="A28" s="21" t="s">
        <v>3</v>
      </c>
      <c r="B28" s="15"/>
      <c r="C28" s="32">
        <f>C30+C34+C36+C39+C42</f>
        <v>1466.1</v>
      </c>
      <c r="D28" s="32">
        <f t="shared" ref="D28:E28" si="2">D30+D34+D36+D39+D42</f>
        <v>13793.400000000001</v>
      </c>
      <c r="E28" s="32">
        <f t="shared" si="2"/>
        <v>1869.1999999999998</v>
      </c>
      <c r="F28" s="32">
        <f t="shared" ref="F28:F43" si="3">E28/D28*100</f>
        <v>13.551408644714137</v>
      </c>
      <c r="G28" s="32">
        <f t="shared" ref="G28" si="4">E28/C28*100</f>
        <v>127.49471386672123</v>
      </c>
    </row>
    <row r="29" spans="1:8" ht="16.5" customHeight="1">
      <c r="A29" s="8" t="s">
        <v>2</v>
      </c>
      <c r="B29" s="16"/>
      <c r="C29" s="32"/>
      <c r="D29" s="32"/>
      <c r="E29" s="32"/>
      <c r="F29" s="34"/>
      <c r="G29" s="34"/>
    </row>
    <row r="30" spans="1:8" ht="20.25" customHeight="1">
      <c r="A30" s="8" t="s">
        <v>4</v>
      </c>
      <c r="B30" s="9" t="s">
        <v>5</v>
      </c>
      <c r="C30" s="34">
        <f>C31+C32+C33</f>
        <v>533</v>
      </c>
      <c r="D30" s="34">
        <f t="shared" ref="D30:E30" si="5">D31+D32+D33</f>
        <v>3024.5</v>
      </c>
      <c r="E30" s="34">
        <f t="shared" si="5"/>
        <v>616</v>
      </c>
      <c r="F30" s="34">
        <f t="shared" si="3"/>
        <v>20.36700281038188</v>
      </c>
      <c r="G30" s="34">
        <f>E30/C30*100</f>
        <v>115.57223264540337</v>
      </c>
    </row>
    <row r="31" spans="1:8" ht="57" customHeight="1">
      <c r="A31" s="8" t="s">
        <v>6</v>
      </c>
      <c r="B31" s="10" t="s">
        <v>7</v>
      </c>
      <c r="C31" s="34">
        <v>533</v>
      </c>
      <c r="D31" s="35">
        <v>2962.4</v>
      </c>
      <c r="E31" s="34">
        <v>560.9</v>
      </c>
      <c r="F31" s="34">
        <f t="shared" si="3"/>
        <v>18.933972454766405</v>
      </c>
      <c r="G31" s="34">
        <f t="shared" ref="G31:G43" si="6">E31/C31*100</f>
        <v>105.23452157598499</v>
      </c>
    </row>
    <row r="32" spans="1:8" ht="18" customHeight="1">
      <c r="A32" s="8" t="s">
        <v>8</v>
      </c>
      <c r="B32" s="9" t="s">
        <v>9</v>
      </c>
      <c r="C32" s="34">
        <v>0</v>
      </c>
      <c r="D32" s="35">
        <v>5</v>
      </c>
      <c r="E32" s="34">
        <v>0</v>
      </c>
      <c r="F32" s="34">
        <f t="shared" si="3"/>
        <v>0</v>
      </c>
      <c r="G32" s="34">
        <v>0</v>
      </c>
    </row>
    <row r="33" spans="1:8" ht="17.25" customHeight="1">
      <c r="A33" s="8" t="s">
        <v>10</v>
      </c>
      <c r="B33" s="9" t="s">
        <v>11</v>
      </c>
      <c r="C33" s="34">
        <v>0</v>
      </c>
      <c r="D33" s="34">
        <v>57.1</v>
      </c>
      <c r="E33" s="34">
        <v>55.1</v>
      </c>
      <c r="F33" s="34">
        <f t="shared" si="3"/>
        <v>96.497373029772319</v>
      </c>
      <c r="G33" s="34">
        <v>0</v>
      </c>
    </row>
    <row r="34" spans="1:8" ht="19.5" customHeight="1">
      <c r="A34" s="8" t="s">
        <v>12</v>
      </c>
      <c r="B34" s="9" t="s">
        <v>13</v>
      </c>
      <c r="C34" s="34">
        <f>C35</f>
        <v>38.9</v>
      </c>
      <c r="D34" s="34">
        <f t="shared" ref="D34:E34" si="7">D35</f>
        <v>249.2</v>
      </c>
      <c r="E34" s="34">
        <f t="shared" si="7"/>
        <v>42.2</v>
      </c>
      <c r="F34" s="34">
        <f t="shared" si="3"/>
        <v>16.93418940609952</v>
      </c>
      <c r="G34" s="34">
        <f t="shared" si="6"/>
        <v>108.48329048843188</v>
      </c>
    </row>
    <row r="35" spans="1:8" ht="31.5" customHeight="1">
      <c r="A35" s="8" t="s">
        <v>14</v>
      </c>
      <c r="B35" s="9" t="s">
        <v>15</v>
      </c>
      <c r="C35" s="34">
        <v>38.9</v>
      </c>
      <c r="D35" s="34">
        <v>249.2</v>
      </c>
      <c r="E35" s="34">
        <v>42.2</v>
      </c>
      <c r="F35" s="34">
        <f t="shared" si="3"/>
        <v>16.93418940609952</v>
      </c>
      <c r="G35" s="34">
        <f t="shared" si="6"/>
        <v>108.48329048843188</v>
      </c>
    </row>
    <row r="36" spans="1:8" ht="17.25" customHeight="1">
      <c r="A36" s="8" t="s">
        <v>16</v>
      </c>
      <c r="B36" s="9" t="s">
        <v>17</v>
      </c>
      <c r="C36" s="34">
        <f>C37+C38</f>
        <v>74.2</v>
      </c>
      <c r="D36" s="34">
        <f t="shared" ref="D36:E36" si="8">D37+D38</f>
        <v>6931.8</v>
      </c>
      <c r="E36" s="34">
        <f t="shared" si="8"/>
        <v>330.3</v>
      </c>
      <c r="F36" s="34">
        <f t="shared" si="3"/>
        <v>4.7649961049078167</v>
      </c>
      <c r="G36" s="34">
        <f t="shared" si="6"/>
        <v>445.14824797843664</v>
      </c>
    </row>
    <row r="37" spans="1:8" ht="32.25" customHeight="1">
      <c r="A37" s="8" t="s">
        <v>18</v>
      </c>
      <c r="B37" s="9" t="s">
        <v>19</v>
      </c>
      <c r="C37" s="34">
        <v>74.2</v>
      </c>
      <c r="D37" s="34">
        <v>6801.8</v>
      </c>
      <c r="E37" s="34">
        <v>200.3</v>
      </c>
      <c r="F37" s="34">
        <f t="shared" si="3"/>
        <v>2.9448087271016496</v>
      </c>
      <c r="G37" s="34">
        <f t="shared" si="6"/>
        <v>269.94609164420484</v>
      </c>
    </row>
    <row r="38" spans="1:8" ht="32.25" customHeight="1">
      <c r="A38" s="11" t="s">
        <v>45</v>
      </c>
      <c r="B38" s="9" t="s">
        <v>44</v>
      </c>
      <c r="C38" s="34">
        <v>0</v>
      </c>
      <c r="D38" s="34">
        <v>130</v>
      </c>
      <c r="E38" s="34">
        <v>130</v>
      </c>
      <c r="F38" s="34">
        <f t="shared" si="3"/>
        <v>100</v>
      </c>
      <c r="G38" s="34">
        <v>0</v>
      </c>
    </row>
    <row r="39" spans="1:8" ht="20.25" customHeight="1">
      <c r="A39" s="8" t="s">
        <v>20</v>
      </c>
      <c r="B39" s="9" t="s">
        <v>21</v>
      </c>
      <c r="C39" s="34">
        <f>C40+C41</f>
        <v>42.8</v>
      </c>
      <c r="D39" s="34">
        <f t="shared" ref="D39:E39" si="9">D40+D41</f>
        <v>181.70000000000002</v>
      </c>
      <c r="E39" s="34">
        <f t="shared" si="9"/>
        <v>61.800000000000004</v>
      </c>
      <c r="F39" s="34">
        <f t="shared" si="3"/>
        <v>34.012107870115578</v>
      </c>
      <c r="G39" s="34">
        <f t="shared" si="6"/>
        <v>144.39252336448601</v>
      </c>
      <c r="H39" s="26"/>
    </row>
    <row r="40" spans="1:8" ht="20.25" customHeight="1">
      <c r="A40" s="8" t="s">
        <v>22</v>
      </c>
      <c r="B40" s="9" t="s">
        <v>23</v>
      </c>
      <c r="C40" s="34">
        <v>1.8</v>
      </c>
      <c r="D40" s="34">
        <v>10.9</v>
      </c>
      <c r="E40" s="34">
        <v>2.7</v>
      </c>
      <c r="F40" s="34">
        <f t="shared" si="3"/>
        <v>24.770642201834864</v>
      </c>
      <c r="G40" s="34">
        <f t="shared" si="6"/>
        <v>150</v>
      </c>
    </row>
    <row r="41" spans="1:8" ht="20.25" customHeight="1">
      <c r="A41" s="8" t="s">
        <v>24</v>
      </c>
      <c r="B41" s="9" t="s">
        <v>25</v>
      </c>
      <c r="C41" s="34">
        <v>41</v>
      </c>
      <c r="D41" s="34">
        <v>170.8</v>
      </c>
      <c r="E41" s="34">
        <v>59.1</v>
      </c>
      <c r="F41" s="34">
        <f t="shared" si="3"/>
        <v>34.601873536299763</v>
      </c>
      <c r="G41" s="34">
        <f t="shared" si="6"/>
        <v>144.14634146341461</v>
      </c>
      <c r="H41" s="26"/>
    </row>
    <row r="42" spans="1:8" ht="21" customHeight="1">
      <c r="A42" s="8" t="s">
        <v>51</v>
      </c>
      <c r="B42" s="9" t="s">
        <v>26</v>
      </c>
      <c r="C42" s="34">
        <f>C43</f>
        <v>777.2</v>
      </c>
      <c r="D42" s="34">
        <f t="shared" ref="D42:E42" si="10">D43</f>
        <v>3406.2</v>
      </c>
      <c r="E42" s="34">
        <f t="shared" si="10"/>
        <v>818.9</v>
      </c>
      <c r="F42" s="34">
        <f t="shared" si="3"/>
        <v>24.041453819505609</v>
      </c>
      <c r="G42" s="34">
        <f t="shared" si="6"/>
        <v>105.36541430777149</v>
      </c>
    </row>
    <row r="43" spans="1:8" ht="18.75" customHeight="1">
      <c r="A43" s="8" t="s">
        <v>27</v>
      </c>
      <c r="B43" s="9" t="s">
        <v>28</v>
      </c>
      <c r="C43" s="34">
        <v>777.2</v>
      </c>
      <c r="D43" s="34">
        <v>3406.2</v>
      </c>
      <c r="E43" s="34">
        <v>818.9</v>
      </c>
      <c r="F43" s="34">
        <f t="shared" si="3"/>
        <v>24.041453819505609</v>
      </c>
      <c r="G43" s="34">
        <f t="shared" si="6"/>
        <v>105.36541430777149</v>
      </c>
    </row>
    <row r="44" spans="1:8" ht="31.5" customHeight="1">
      <c r="A44" s="12" t="s">
        <v>29</v>
      </c>
      <c r="B44" s="13"/>
      <c r="C44" s="34">
        <f>C5-C28</f>
        <v>2798.1</v>
      </c>
      <c r="D44" s="34">
        <f>D5-D28</f>
        <v>-750.30000000000109</v>
      </c>
      <c r="E44" s="34">
        <f>E5-E28</f>
        <v>1557.1999999999998</v>
      </c>
      <c r="F44" s="34"/>
      <c r="G44" s="34"/>
    </row>
    <row r="45" spans="1:8" ht="20.25" customHeight="1">
      <c r="A45" s="14" t="s">
        <v>30</v>
      </c>
      <c r="B45" s="15"/>
      <c r="C45" s="32">
        <f t="shared" ref="C45" si="11">C47</f>
        <v>-2798.0999999999995</v>
      </c>
      <c r="D45" s="32">
        <f t="shared" ref="D45:E45" si="12">D47</f>
        <v>750.29999999999927</v>
      </c>
      <c r="E45" s="32">
        <f t="shared" si="12"/>
        <v>-1557.2</v>
      </c>
      <c r="F45" s="32"/>
      <c r="G45" s="32"/>
    </row>
    <row r="46" spans="1:8" ht="20.25" customHeight="1">
      <c r="A46" s="4" t="s">
        <v>2</v>
      </c>
      <c r="B46" s="9"/>
      <c r="C46" s="34"/>
      <c r="D46" s="34"/>
      <c r="E46" s="34"/>
      <c r="F46" s="34"/>
      <c r="G46" s="34"/>
    </row>
    <row r="47" spans="1:8" ht="33" customHeight="1">
      <c r="A47" s="4" t="s">
        <v>31</v>
      </c>
      <c r="B47" s="9" t="s">
        <v>32</v>
      </c>
      <c r="C47" s="34">
        <f t="shared" ref="C47" si="13">C48+C49</f>
        <v>-2798.0999999999995</v>
      </c>
      <c r="D47" s="34">
        <f t="shared" ref="D47:E47" si="14">D48+D49</f>
        <v>750.29999999999927</v>
      </c>
      <c r="E47" s="34">
        <f t="shared" si="14"/>
        <v>-1557.2</v>
      </c>
      <c r="F47" s="34"/>
      <c r="G47" s="34"/>
    </row>
    <row r="48" spans="1:8" ht="30.75" customHeight="1">
      <c r="A48" s="4" t="s">
        <v>33</v>
      </c>
      <c r="B48" s="9" t="s">
        <v>34</v>
      </c>
      <c r="C48" s="34">
        <v>-4269.3999999999996</v>
      </c>
      <c r="D48" s="34">
        <v>-13043.1</v>
      </c>
      <c r="E48" s="34">
        <v>-3427.9</v>
      </c>
      <c r="F48" s="34"/>
      <c r="G48" s="34"/>
    </row>
    <row r="49" spans="1:7" ht="33.75" customHeight="1">
      <c r="A49" s="4" t="s">
        <v>35</v>
      </c>
      <c r="B49" s="9" t="s">
        <v>36</v>
      </c>
      <c r="C49" s="34">
        <v>1471.3</v>
      </c>
      <c r="D49" s="34">
        <v>13793.4</v>
      </c>
      <c r="E49" s="34">
        <v>1870.7</v>
      </c>
      <c r="F49" s="34"/>
      <c r="G49" s="34"/>
    </row>
    <row r="52" spans="1:7" ht="0.75" customHeight="1"/>
    <row r="53" spans="1:7" ht="26.25" customHeight="1">
      <c r="A53" s="40" t="s">
        <v>41</v>
      </c>
      <c r="B53" s="40"/>
      <c r="C53" s="40"/>
      <c r="D53" s="40"/>
      <c r="E53" s="40"/>
      <c r="F53" s="40"/>
      <c r="G53" s="40"/>
    </row>
  </sheetData>
  <mergeCells count="2">
    <mergeCell ref="A53:G53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F7" sqref="F7"/>
    </sheetView>
  </sheetViews>
  <sheetFormatPr defaultRowHeight="12.75"/>
  <cols>
    <col min="1" max="1" width="26.5703125" style="6" customWidth="1"/>
    <col min="2" max="2" width="18.7109375" style="6" customWidth="1"/>
    <col min="3" max="3" width="14.5703125" style="6" customWidth="1"/>
    <col min="4" max="4" width="18.28515625" style="6" customWidth="1"/>
    <col min="5" max="5" width="14" style="6" customWidth="1"/>
    <col min="6" max="6" width="13.5703125" style="6" customWidth="1"/>
    <col min="7" max="7" width="14.140625" style="6" customWidth="1"/>
    <col min="8" max="16384" width="9.140625" style="6"/>
  </cols>
  <sheetData>
    <row r="2" spans="1:7" ht="96" customHeight="1">
      <c r="A2" s="41" t="s">
        <v>61</v>
      </c>
      <c r="B2" s="40"/>
      <c r="C2" s="40"/>
      <c r="D2" s="40"/>
      <c r="E2" s="40"/>
      <c r="F2" s="40"/>
      <c r="G2" s="40"/>
    </row>
    <row r="3" spans="1:7">
      <c r="G3" s="7"/>
    </row>
    <row r="4" spans="1:7" ht="74.25" customHeight="1">
      <c r="A4" s="3" t="s">
        <v>37</v>
      </c>
      <c r="B4" s="3" t="s">
        <v>42</v>
      </c>
      <c r="C4" s="29" t="s">
        <v>54</v>
      </c>
      <c r="D4" s="29" t="s">
        <v>62</v>
      </c>
      <c r="E4" s="29" t="s">
        <v>63</v>
      </c>
      <c r="F4" s="29" t="s">
        <v>64</v>
      </c>
      <c r="G4" s="29" t="s">
        <v>65</v>
      </c>
    </row>
    <row r="5" spans="1:7" ht="40.5" customHeight="1">
      <c r="A5" s="17" t="s">
        <v>38</v>
      </c>
      <c r="B5" s="36">
        <v>4.5</v>
      </c>
      <c r="C5" s="28">
        <v>258.10000000000002</v>
      </c>
      <c r="D5" s="28">
        <v>2100.1999999999998</v>
      </c>
      <c r="E5" s="28">
        <v>372.6</v>
      </c>
      <c r="F5" s="28">
        <f>E5/D5*100</f>
        <v>17.7411675078564</v>
      </c>
      <c r="G5" s="28">
        <f>E5/C5*100</f>
        <v>144.36265013560634</v>
      </c>
    </row>
    <row r="6" spans="1:7" ht="30" customHeight="1">
      <c r="A6" s="4" t="s">
        <v>39</v>
      </c>
      <c r="B6" s="36">
        <v>4.7</v>
      </c>
      <c r="C6" s="28">
        <v>273.2</v>
      </c>
      <c r="D6" s="28">
        <v>1867.4</v>
      </c>
      <c r="E6" s="28">
        <v>315</v>
      </c>
      <c r="F6" s="28">
        <f>E6/D6*100</f>
        <v>16.868373139123914</v>
      </c>
      <c r="G6" s="28">
        <f>E6/C6*100</f>
        <v>115.30014641288433</v>
      </c>
    </row>
    <row r="10" spans="1:7" ht="14.25">
      <c r="A10" s="40" t="s">
        <v>43</v>
      </c>
      <c r="B10" s="40"/>
      <c r="C10" s="40"/>
      <c r="D10" s="40"/>
      <c r="E10" s="40"/>
      <c r="F10" s="40"/>
      <c r="G10" s="40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"/>
    </sheetView>
  </sheetViews>
  <sheetFormatPr defaultRowHeight="12.75"/>
  <cols>
    <col min="1" max="1" width="39.7109375" style="6" customWidth="1"/>
    <col min="2" max="2" width="13.5703125" style="6" customWidth="1"/>
    <col min="3" max="3" width="17.42578125" style="6" customWidth="1"/>
    <col min="4" max="4" width="14.28515625" style="6" customWidth="1"/>
    <col min="5" max="5" width="14.5703125" style="6" customWidth="1"/>
    <col min="6" max="6" width="17.7109375" style="6" customWidth="1"/>
    <col min="7" max="16384" width="9.140625" style="6"/>
  </cols>
  <sheetData>
    <row r="2" spans="1:6" ht="96" customHeight="1">
      <c r="A2" s="41" t="s">
        <v>66</v>
      </c>
      <c r="B2" s="40"/>
      <c r="C2" s="40"/>
      <c r="D2" s="40"/>
      <c r="E2" s="40"/>
      <c r="F2" s="40"/>
    </row>
    <row r="3" spans="1:6">
      <c r="F3" s="7"/>
    </row>
    <row r="4" spans="1:6" ht="66.75" customHeight="1">
      <c r="A4" s="3" t="s">
        <v>46</v>
      </c>
      <c r="B4" s="29" t="s">
        <v>55</v>
      </c>
      <c r="C4" s="29" t="s">
        <v>57</v>
      </c>
      <c r="D4" s="29" t="s">
        <v>67</v>
      </c>
      <c r="E4" s="29" t="s">
        <v>68</v>
      </c>
      <c r="F4" s="29" t="s">
        <v>60</v>
      </c>
    </row>
    <row r="5" spans="1:6" s="27" customFormat="1" ht="72.75" customHeight="1">
      <c r="A5" s="30" t="s">
        <v>52</v>
      </c>
      <c r="B5" s="31">
        <v>0</v>
      </c>
      <c r="C5" s="31">
        <v>2</v>
      </c>
      <c r="D5" s="31">
        <v>0</v>
      </c>
      <c r="E5" s="31">
        <f t="shared" ref="E5:E6" si="0">D5/C5*100</f>
        <v>0</v>
      </c>
      <c r="F5" s="34">
        <v>0</v>
      </c>
    </row>
    <row r="6" spans="1:6" ht="58.5" customHeight="1">
      <c r="A6" s="19" t="s">
        <v>49</v>
      </c>
      <c r="B6" s="31">
        <v>41</v>
      </c>
      <c r="C6" s="31">
        <v>170.8</v>
      </c>
      <c r="D6" s="31">
        <v>59.1</v>
      </c>
      <c r="E6" s="31">
        <f t="shared" si="0"/>
        <v>34.601873536299763</v>
      </c>
      <c r="F6" s="34">
        <f t="shared" ref="F6" si="1">D6/B6*100</f>
        <v>144.14634146341461</v>
      </c>
    </row>
    <row r="7" spans="1:6" ht="60.75" customHeight="1">
      <c r="A7" s="19" t="s">
        <v>50</v>
      </c>
      <c r="B7" s="31">
        <v>74.2</v>
      </c>
      <c r="C7" s="31">
        <v>6801.8</v>
      </c>
      <c r="D7" s="31">
        <v>200.3</v>
      </c>
      <c r="E7" s="31">
        <f>D7/C7*100</f>
        <v>2.9448087271016496</v>
      </c>
      <c r="F7" s="34">
        <f t="shared" ref="F7:F8" si="2">D7/B7*100</f>
        <v>269.94609164420484</v>
      </c>
    </row>
    <row r="8" spans="1:6" ht="19.5" customHeight="1">
      <c r="A8" s="5" t="s">
        <v>47</v>
      </c>
      <c r="B8" s="25">
        <f>SUM(B5:B7)</f>
        <v>115.2</v>
      </c>
      <c r="C8" s="25">
        <f>SUM(C5:C7)</f>
        <v>6974.6</v>
      </c>
      <c r="D8" s="25">
        <f>SUM(D5:D7)</f>
        <v>259.40000000000003</v>
      </c>
      <c r="E8" s="25">
        <f t="shared" ref="E8" si="3">D8/C8*100</f>
        <v>3.7192097037822962</v>
      </c>
      <c r="F8" s="32">
        <f t="shared" si="2"/>
        <v>225.17361111111111</v>
      </c>
    </row>
    <row r="12" spans="1:6" ht="14.25">
      <c r="A12" s="40" t="s">
        <v>48</v>
      </c>
      <c r="B12" s="40"/>
      <c r="C12" s="40"/>
      <c r="D12" s="40"/>
      <c r="E12" s="40"/>
      <c r="F12" s="40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2022-04-28T10:07:56Z</cp:lastPrinted>
  <dcterms:created xsi:type="dcterms:W3CDTF">2017-04-17T10:25:39Z</dcterms:created>
  <dcterms:modified xsi:type="dcterms:W3CDTF">2022-04-29T04:53:23Z</dcterms:modified>
</cp:coreProperties>
</file>