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930" yWindow="150" windowWidth="1530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4519"/>
</workbook>
</file>

<file path=xl/calcChain.xml><?xml version="1.0" encoding="utf-8"?>
<calcChain xmlns="http://schemas.openxmlformats.org/spreadsheetml/2006/main">
  <c r="E7" i="1"/>
  <c r="D7"/>
  <c r="C7"/>
  <c r="E17"/>
  <c r="G17" s="1"/>
  <c r="D17"/>
  <c r="G8"/>
  <c r="G9"/>
  <c r="G11"/>
  <c r="G12"/>
  <c r="G13"/>
  <c r="G14"/>
  <c r="G15"/>
  <c r="G16"/>
  <c r="G18"/>
  <c r="G19"/>
  <c r="G21"/>
  <c r="G22"/>
  <c r="G23"/>
  <c r="G24"/>
  <c r="F8"/>
  <c r="F9"/>
  <c r="F10"/>
  <c r="F11"/>
  <c r="F12"/>
  <c r="F13"/>
  <c r="F14"/>
  <c r="F15"/>
  <c r="F18"/>
  <c r="F19"/>
  <c r="F20"/>
  <c r="F21"/>
  <c r="F22"/>
  <c r="F23"/>
  <c r="F24"/>
  <c r="C17"/>
  <c r="F17" l="1"/>
  <c r="E39"/>
  <c r="G28"/>
  <c r="G32"/>
  <c r="G34"/>
  <c r="G37"/>
  <c r="G38"/>
  <c r="G42"/>
  <c r="F28"/>
  <c r="F29"/>
  <c r="F30"/>
  <c r="F32"/>
  <c r="F34"/>
  <c r="F35"/>
  <c r="F37"/>
  <c r="F38"/>
  <c r="F40"/>
  <c r="F42"/>
  <c r="D39"/>
  <c r="C39"/>
  <c r="D41"/>
  <c r="E41"/>
  <c r="D36"/>
  <c r="E36"/>
  <c r="D33"/>
  <c r="E33"/>
  <c r="D31"/>
  <c r="E31"/>
  <c r="D27"/>
  <c r="E27"/>
  <c r="G7"/>
  <c r="F7"/>
  <c r="F41" l="1"/>
  <c r="D25"/>
  <c r="F39"/>
  <c r="G36"/>
  <c r="E25"/>
  <c r="F36"/>
  <c r="F33"/>
  <c r="F31"/>
  <c r="F27"/>
  <c r="F5"/>
  <c r="G5"/>
  <c r="C46"/>
  <c r="C44" s="1"/>
  <c r="C41"/>
  <c r="G41" s="1"/>
  <c r="C36"/>
  <c r="C33"/>
  <c r="G33" s="1"/>
  <c r="C31"/>
  <c r="G31" s="1"/>
  <c r="C27"/>
  <c r="G27" s="1"/>
  <c r="F25" l="1"/>
  <c r="C25"/>
  <c r="G25" s="1"/>
  <c r="F6" i="3"/>
  <c r="E6"/>
  <c r="E5"/>
  <c r="B8"/>
  <c r="F7"/>
  <c r="E7"/>
  <c r="C8"/>
  <c r="D8"/>
  <c r="C43" i="1" l="1"/>
  <c r="D46"/>
  <c r="D44" s="1"/>
  <c r="E46"/>
  <c r="E44" s="1"/>
  <c r="F8" i="3" l="1"/>
  <c r="D43" i="1"/>
  <c r="E43"/>
  <c r="E8" i="3" l="1"/>
  <c r="G6" i="2" l="1"/>
  <c r="F6"/>
  <c r="G5"/>
  <c r="F5"/>
</calcChain>
</file>

<file path=xl/sharedStrings.xml><?xml version="1.0" encoding="utf-8"?>
<sst xmlns="http://schemas.openxmlformats.org/spreadsheetml/2006/main" count="108" uniqueCount="99">
  <si>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</si>
  <si>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</si>
  <si>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</si>
  <si>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</si>
  <si>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</si>
  <si>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</si>
  <si>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</si>
  <si>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</si>
  <si>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</si>
  <si>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</si>
  <si>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</si>
  <si>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</si>
  <si>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</si>
  <si>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</si>
  <si>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</si>
  <si>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</si>
  <si>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</si>
  <si>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</si>
  <si>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</si>
  <si>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</si>
  <si>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</si>
  <si>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</si>
  <si>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</si>
  <si>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</si>
  <si>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</si>
  <si>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</si>
  <si>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</si>
  <si>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</si>
  <si>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</si>
  <si>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</si>
  <si>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</si>
  <si>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</si>
  <si>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</si>
  <si>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</si>
  <si>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</si>
  <si>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</si>
  <si>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</si>
  <si>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</si>
  <si>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</si>
  <si>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</si>
  <si>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</si>
  <si>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</si>
  <si>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 xml:space="preserve">Среднесписочная численность работников 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</si>
  <si>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</si>
  <si>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</si>
  <si>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</si>
  <si>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</si>
  <si>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</si>
  <si>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</si>
  <si>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</si>
  <si>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Муниципальная программа "Ремонт автомобильных дорог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</si>
  <si>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</si>
  <si>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</si>
  <si>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% исполнения плана                       2022 года</t>
  </si>
  <si>
    <t>% исполнения 2022 года к 2021 году</t>
  </si>
  <si>
    <t xml:space="preserve">% исполнения плана 2022 года  </t>
  </si>
  <si>
    <t xml:space="preserve">% исполнения 2022 года к 2021 году  </t>
  </si>
  <si>
    <t>% исполнения плана 2022 года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</si>
  <si>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</si>
  <si>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</si>
  <si>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</si>
  <si>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</si>
  <si>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</si>
  <si>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</si>
  <si>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</si>
  <si>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</si>
  <si>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</si>
  <si>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</si>
  <si>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</si>
  <si>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</si>
  <si>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</si>
  <si>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</si>
  <si>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</si>
  <si>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</si>
  <si>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</si>
  <si>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</si>
  <si>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</si>
  <si>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</si>
  <si>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</si>
  <si>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</si>
  <si>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</si>
  <si>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</si>
  <si>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</si>
  <si>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</si>
  <si>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</si>
  <si>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</si>
  <si>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</si>
  <si>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</si>
  <si>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</si>
  <si>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</si>
  <si>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</si>
  <si>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</si>
  <si>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июля 2022 года
</t>
  </si>
  <si>
    <t>Исполнено на      1 июля 2021 г. (тыс.руб)</t>
  </si>
  <si>
    <t>Утвержденные бюджетные назначения на                      1 июля 2022 г. (тыс.руб)</t>
  </si>
  <si>
    <t>Исполнено на      1 июля 2022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</si>
  <si>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2022 года     
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</si>
  <si>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2022 года
</t>
  </si>
  <si>
    <t xml:space="preserve"> 20220000000000150</t>
  </si>
</sst>
</file>

<file path=xl/styles.xml><?xml version="1.0" encoding="utf-8"?>
<styleSheet xmlns="http://schemas.openxmlformats.org/spreadsheetml/2006/main">
  <numFmts count="3">
    <numFmt numFmtId="41" formatCode="_-* #,##0\ _₽_-;\-* #,##0\ _₽_-;_-* &quot;-&quot;\ _₽_-;_-@_-"/>
    <numFmt numFmtId="164" formatCode="_-* #,##0.0\ _₽_-;\-* #,##0.0\ _₽_-;_-* &quot;-&quot;?\ _₽_-;_-@_-"/>
    <numFmt numFmtId="165" formatCode="000"/>
  </numFmts>
  <fonts count="13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10"/>
      <color rgb="FF00000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2">
      <alignment horizontal="left" wrapText="1"/>
    </xf>
    <xf numFmtId="0" fontId="5" fillId="0" borderId="0"/>
    <xf numFmtId="0" fontId="7" fillId="0" borderId="0"/>
    <xf numFmtId="0" fontId="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vertical="top" wrapText="1"/>
    </xf>
    <xf numFmtId="165" fontId="6" fillId="0" borderId="1" xfId="2" applyNumberFormat="1" applyFont="1" applyFill="1" applyBorder="1" applyAlignment="1" applyProtection="1">
      <alignment wrapText="1"/>
      <protection hidden="1"/>
    </xf>
    <xf numFmtId="0" fontId="3" fillId="0" borderId="0" xfId="0" applyFont="1"/>
    <xf numFmtId="0" fontId="2" fillId="0" borderId="1" xfId="0" applyFont="1" applyFill="1" applyBorder="1" applyAlignment="1">
      <alignment horizontal="center" vertical="top" wrapText="1"/>
    </xf>
    <xf numFmtId="165" fontId="6" fillId="0" borderId="1" xfId="4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41" fontId="11" fillId="0" borderId="1" xfId="0" applyNumberFormat="1" applyFont="1" applyFill="1" applyBorder="1" applyAlignment="1">
      <alignment horizontal="center" vertical="top" wrapText="1"/>
    </xf>
    <xf numFmtId="164" fontId="11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41" fontId="9" fillId="0" borderId="1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8" fillId="0" borderId="1" xfId="1" applyNumberFormat="1" applyFont="1" applyBorder="1" applyAlignment="1" applyProtection="1">
      <alignment horizontal="left" vertical="top" wrapText="1"/>
    </xf>
    <xf numFmtId="164" fontId="9" fillId="0" borderId="0" xfId="0" applyNumberFormat="1" applyFont="1"/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right" vertical="top" wrapText="1"/>
    </xf>
    <xf numFmtId="0" fontId="11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2" fillId="0" borderId="3" xfId="4" applyNumberFormat="1" applyFont="1" applyFill="1" applyBorder="1" applyAlignment="1" applyProtection="1">
      <alignment horizontal="left" vertical="top" wrapText="1"/>
      <protection hidden="1"/>
    </xf>
    <xf numFmtId="49" fontId="12" fillId="0" borderId="4" xfId="4" applyNumberFormat="1" applyFont="1" applyFill="1" applyBorder="1" applyAlignment="1" applyProtection="1">
      <alignment horizontal="right" vertical="center"/>
      <protection hidden="1"/>
    </xf>
    <xf numFmtId="164" fontId="8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2"/>
  <sheetViews>
    <sheetView tabSelected="1" workbookViewId="0">
      <selection activeCell="A28" sqref="A28"/>
    </sheetView>
  </sheetViews>
  <sheetFormatPr defaultRowHeight="12.75"/>
  <cols>
    <col min="1" max="1" width="32.5703125" style="18" customWidth="1"/>
    <col min="2" max="2" width="22.28515625" style="18" customWidth="1"/>
    <col min="3" max="3" width="14.28515625" style="18" customWidth="1"/>
    <col min="4" max="4" width="15.85546875" style="18" customWidth="1"/>
    <col min="5" max="6" width="13.140625" style="18" customWidth="1"/>
    <col min="7" max="7" width="13" style="18" customWidth="1"/>
    <col min="8" max="16384" width="9.140625" style="18"/>
  </cols>
  <sheetData>
    <row r="2" spans="1:8" ht="66.75" customHeight="1">
      <c r="A2" s="48" t="s">
        <v>97</v>
      </c>
      <c r="B2" s="48"/>
      <c r="C2" s="48"/>
      <c r="D2" s="48"/>
      <c r="E2" s="48"/>
      <c r="F2" s="48"/>
      <c r="G2" s="48"/>
    </row>
    <row r="3" spans="1:8">
      <c r="G3" s="19" t="s">
        <v>40</v>
      </c>
    </row>
    <row r="4" spans="1:8" ht="71.25" customHeight="1">
      <c r="A4" s="20" t="s">
        <v>0</v>
      </c>
      <c r="B4" s="20" t="s">
        <v>1</v>
      </c>
      <c r="C4" s="21" t="s">
        <v>93</v>
      </c>
      <c r="D4" s="21" t="s">
        <v>94</v>
      </c>
      <c r="E4" s="21" t="s">
        <v>95</v>
      </c>
      <c r="F4" s="20" t="s">
        <v>53</v>
      </c>
      <c r="G4" s="20" t="s">
        <v>54</v>
      </c>
    </row>
    <row r="5" spans="1:8" ht="20.25" customHeight="1">
      <c r="A5" s="22" t="s">
        <v>58</v>
      </c>
      <c r="B5" s="23"/>
      <c r="C5" s="24">
        <v>5572.3</v>
      </c>
      <c r="D5" s="24">
        <v>13043.1</v>
      </c>
      <c r="E5" s="24">
        <v>5116</v>
      </c>
      <c r="F5" s="24">
        <f>E5/D5*100</f>
        <v>39.223804156987221</v>
      </c>
      <c r="G5" s="24">
        <f>E5/C5*100</f>
        <v>91.811280799669788</v>
      </c>
      <c r="H5" s="25"/>
    </row>
    <row r="6" spans="1:8" ht="17.25" customHeight="1">
      <c r="A6" s="26" t="s">
        <v>2</v>
      </c>
      <c r="B6" s="27"/>
      <c r="C6" s="15"/>
      <c r="D6" s="16"/>
      <c r="E6" s="16"/>
      <c r="F6" s="24"/>
      <c r="G6" s="24"/>
      <c r="H6" s="25"/>
    </row>
    <row r="7" spans="1:8" ht="20.25" customHeight="1">
      <c r="A7" s="13" t="s">
        <v>59</v>
      </c>
      <c r="B7" s="14">
        <v>1E+16</v>
      </c>
      <c r="C7" s="15">
        <f>C8+C11+C13+C16</f>
        <v>4455.4999999999991</v>
      </c>
      <c r="D7" s="15">
        <f>D8+D10+D11+D13</f>
        <v>6276.8</v>
      </c>
      <c r="E7" s="15">
        <f>E8+E10+E11+E13</f>
        <v>4654.8999999999996</v>
      </c>
      <c r="F7" s="16">
        <f t="shared" ref="F7:F42" si="0">E7/D7*100</f>
        <v>74.160400203925562</v>
      </c>
      <c r="G7" s="16">
        <f t="shared" ref="G7:G42" si="1">E7/C7*100</f>
        <v>104.47536752328584</v>
      </c>
      <c r="H7" s="25"/>
    </row>
    <row r="8" spans="1:8" ht="19.5" customHeight="1">
      <c r="A8" s="13" t="s">
        <v>60</v>
      </c>
      <c r="B8" s="14">
        <v>1.01E+16</v>
      </c>
      <c r="C8" s="15">
        <v>496.9</v>
      </c>
      <c r="D8" s="15">
        <v>1146.7</v>
      </c>
      <c r="E8" s="15">
        <v>618.6</v>
      </c>
      <c r="F8" s="16">
        <f t="shared" si="0"/>
        <v>53.946106217842505</v>
      </c>
      <c r="G8" s="16">
        <f t="shared" si="1"/>
        <v>124.49184946669351</v>
      </c>
      <c r="H8" s="25"/>
    </row>
    <row r="9" spans="1:8" ht="19.5" customHeight="1">
      <c r="A9" s="13" t="s">
        <v>61</v>
      </c>
      <c r="B9" s="17" t="s">
        <v>62</v>
      </c>
      <c r="C9" s="15">
        <v>496.9</v>
      </c>
      <c r="D9" s="15">
        <v>1146.7</v>
      </c>
      <c r="E9" s="15">
        <v>618.6</v>
      </c>
      <c r="F9" s="16">
        <f t="shared" si="0"/>
        <v>53.946106217842505</v>
      </c>
      <c r="G9" s="16">
        <f t="shared" si="1"/>
        <v>124.49184946669351</v>
      </c>
      <c r="H9" s="25"/>
    </row>
    <row r="10" spans="1:8" ht="42" customHeight="1">
      <c r="A10" s="13" t="s">
        <v>63</v>
      </c>
      <c r="B10" s="14">
        <v>1.03E+16</v>
      </c>
      <c r="C10" s="15">
        <v>0</v>
      </c>
      <c r="D10" s="16">
        <v>1365.8</v>
      </c>
      <c r="E10" s="16">
        <v>746</v>
      </c>
      <c r="F10" s="16">
        <f t="shared" si="0"/>
        <v>54.620002928686482</v>
      </c>
      <c r="G10" s="16">
        <v>0</v>
      </c>
      <c r="H10" s="25"/>
    </row>
    <row r="11" spans="1:8" ht="18.75" customHeight="1">
      <c r="A11" s="13" t="s">
        <v>64</v>
      </c>
      <c r="B11" s="14">
        <v>1.05E+16</v>
      </c>
      <c r="C11" s="15">
        <v>3631.7</v>
      </c>
      <c r="D11" s="16">
        <v>1691.3</v>
      </c>
      <c r="E11" s="16">
        <v>2982.7</v>
      </c>
      <c r="F11" s="16">
        <f t="shared" si="0"/>
        <v>176.35546620942472</v>
      </c>
      <c r="G11" s="16">
        <f t="shared" si="1"/>
        <v>82.129581187873441</v>
      </c>
      <c r="H11" s="25"/>
    </row>
    <row r="12" spans="1:8" ht="16.5" customHeight="1">
      <c r="A12" s="13" t="s">
        <v>65</v>
      </c>
      <c r="B12" s="17" t="s">
        <v>66</v>
      </c>
      <c r="C12" s="15">
        <v>3631.7</v>
      </c>
      <c r="D12" s="16">
        <v>1691.3</v>
      </c>
      <c r="E12" s="16">
        <v>2982.7</v>
      </c>
      <c r="F12" s="16">
        <f t="shared" si="0"/>
        <v>176.35546620942472</v>
      </c>
      <c r="G12" s="16">
        <f t="shared" si="1"/>
        <v>82.129581187873441</v>
      </c>
      <c r="H12" s="25"/>
    </row>
    <row r="13" spans="1:8" ht="19.5" customHeight="1">
      <c r="A13" s="13" t="s">
        <v>67</v>
      </c>
      <c r="B13" s="14">
        <v>1.06E+16</v>
      </c>
      <c r="C13" s="15">
        <v>325.7</v>
      </c>
      <c r="D13" s="16">
        <v>2073</v>
      </c>
      <c r="E13" s="16">
        <v>307.60000000000002</v>
      </c>
      <c r="F13" s="16">
        <f t="shared" si="0"/>
        <v>14.838398456343466</v>
      </c>
      <c r="G13" s="16">
        <f t="shared" si="1"/>
        <v>94.442738716610393</v>
      </c>
      <c r="H13" s="25"/>
    </row>
    <row r="14" spans="1:8" ht="20.25" customHeight="1">
      <c r="A14" s="13" t="s">
        <v>68</v>
      </c>
      <c r="B14" s="17" t="s">
        <v>69</v>
      </c>
      <c r="C14" s="15">
        <v>25.5</v>
      </c>
      <c r="D14" s="16">
        <v>265</v>
      </c>
      <c r="E14" s="16">
        <v>7</v>
      </c>
      <c r="F14" s="16">
        <f t="shared" si="0"/>
        <v>2.6415094339622645</v>
      </c>
      <c r="G14" s="16">
        <f t="shared" si="1"/>
        <v>27.450980392156865</v>
      </c>
      <c r="H14" s="25"/>
    </row>
    <row r="15" spans="1:8" ht="16.5" customHeight="1">
      <c r="A15" s="13" t="s">
        <v>70</v>
      </c>
      <c r="B15" s="17" t="s">
        <v>71</v>
      </c>
      <c r="C15" s="15">
        <v>300.2</v>
      </c>
      <c r="D15" s="16">
        <v>1808</v>
      </c>
      <c r="E15" s="16">
        <v>300.60000000000002</v>
      </c>
      <c r="F15" s="16">
        <f t="shared" si="0"/>
        <v>16.626106194690266</v>
      </c>
      <c r="G15" s="16">
        <f t="shared" si="1"/>
        <v>100.13324450366423</v>
      </c>
      <c r="H15" s="25"/>
    </row>
    <row r="16" spans="1:8" ht="15.75" customHeight="1">
      <c r="A16" s="13" t="s">
        <v>72</v>
      </c>
      <c r="B16" s="14">
        <v>1.08E+16</v>
      </c>
      <c r="C16" s="15">
        <v>1.2</v>
      </c>
      <c r="D16" s="15">
        <v>0</v>
      </c>
      <c r="E16" s="15">
        <v>0</v>
      </c>
      <c r="F16" s="16">
        <v>0</v>
      </c>
      <c r="G16" s="16">
        <f t="shared" si="1"/>
        <v>0</v>
      </c>
      <c r="H16" s="25"/>
    </row>
    <row r="17" spans="1:8" ht="45" customHeight="1">
      <c r="A17" s="13" t="s">
        <v>73</v>
      </c>
      <c r="B17" s="17" t="s">
        <v>74</v>
      </c>
      <c r="C17" s="15">
        <f>C18+C21+C23</f>
        <v>1116.8</v>
      </c>
      <c r="D17" s="15">
        <f>D18+D20+D21+D23</f>
        <v>6766.2999999999993</v>
      </c>
      <c r="E17" s="15">
        <f>E18+E20+E21+E23</f>
        <v>461.1</v>
      </c>
      <c r="F17" s="16">
        <f t="shared" si="0"/>
        <v>6.8146549813044066</v>
      </c>
      <c r="G17" s="16">
        <f t="shared" si="1"/>
        <v>41.287607449856736</v>
      </c>
      <c r="H17" s="25"/>
    </row>
    <row r="18" spans="1:8" ht="57" customHeight="1">
      <c r="A18" s="13" t="s">
        <v>75</v>
      </c>
      <c r="B18" s="17" t="s">
        <v>76</v>
      </c>
      <c r="C18" s="15">
        <v>48.6</v>
      </c>
      <c r="D18" s="15">
        <v>99.7</v>
      </c>
      <c r="E18" s="15">
        <v>49.8</v>
      </c>
      <c r="F18" s="16">
        <f t="shared" si="0"/>
        <v>49.949849548645936</v>
      </c>
      <c r="G18" s="16">
        <f t="shared" si="1"/>
        <v>102.46913580246913</v>
      </c>
      <c r="H18" s="25"/>
    </row>
    <row r="19" spans="1:8" ht="42" customHeight="1">
      <c r="A19" s="13" t="s">
        <v>77</v>
      </c>
      <c r="B19" s="17" t="s">
        <v>78</v>
      </c>
      <c r="C19" s="15">
        <v>48.6</v>
      </c>
      <c r="D19" s="15">
        <v>99.7</v>
      </c>
      <c r="E19" s="15">
        <v>49.8</v>
      </c>
      <c r="F19" s="16">
        <f t="shared" si="0"/>
        <v>49.949849548645936</v>
      </c>
      <c r="G19" s="16">
        <f t="shared" si="1"/>
        <v>102.46913580246913</v>
      </c>
      <c r="H19" s="25"/>
    </row>
    <row r="20" spans="1:8" ht="67.5" customHeight="1">
      <c r="A20" s="39" t="s">
        <v>79</v>
      </c>
      <c r="B20" s="40" t="s">
        <v>98</v>
      </c>
      <c r="C20" s="15">
        <v>0</v>
      </c>
      <c r="D20" s="15">
        <v>5436</v>
      </c>
      <c r="E20" s="15">
        <v>0</v>
      </c>
      <c r="F20" s="16">
        <f t="shared" si="0"/>
        <v>0</v>
      </c>
      <c r="G20" s="16">
        <v>0</v>
      </c>
      <c r="H20" s="25"/>
    </row>
    <row r="21" spans="1:8" ht="51" customHeight="1">
      <c r="A21" s="13" t="s">
        <v>80</v>
      </c>
      <c r="B21" s="17" t="s">
        <v>81</v>
      </c>
      <c r="C21" s="15">
        <v>103.8</v>
      </c>
      <c r="D21" s="15">
        <v>249.2</v>
      </c>
      <c r="E21" s="15">
        <v>115</v>
      </c>
      <c r="F21" s="16">
        <f t="shared" si="0"/>
        <v>46.147672552166938</v>
      </c>
      <c r="G21" s="16">
        <f t="shared" si="1"/>
        <v>110.78998073217727</v>
      </c>
      <c r="H21" s="25"/>
    </row>
    <row r="22" spans="1:8" ht="60.75" customHeight="1">
      <c r="A22" s="13" t="s">
        <v>82</v>
      </c>
      <c r="B22" s="17" t="s">
        <v>83</v>
      </c>
      <c r="C22" s="15">
        <v>103.8</v>
      </c>
      <c r="D22" s="15">
        <v>249.2</v>
      </c>
      <c r="E22" s="15">
        <v>115</v>
      </c>
      <c r="F22" s="16">
        <f t="shared" si="0"/>
        <v>46.147672552166938</v>
      </c>
      <c r="G22" s="16">
        <f t="shared" si="1"/>
        <v>110.78998073217727</v>
      </c>
      <c r="H22" s="25"/>
    </row>
    <row r="23" spans="1:8" ht="18" customHeight="1">
      <c r="A23" s="13" t="s">
        <v>84</v>
      </c>
      <c r="B23" s="17" t="s">
        <v>85</v>
      </c>
      <c r="C23" s="15">
        <v>964.4</v>
      </c>
      <c r="D23" s="15">
        <v>981.4</v>
      </c>
      <c r="E23" s="15">
        <v>296.3</v>
      </c>
      <c r="F23" s="16">
        <f t="shared" si="0"/>
        <v>30.191563073160793</v>
      </c>
      <c r="G23" s="16">
        <f t="shared" si="1"/>
        <v>30.72376607216923</v>
      </c>
      <c r="H23" s="25"/>
    </row>
    <row r="24" spans="1:8" ht="34.5" customHeight="1">
      <c r="A24" s="13" t="s">
        <v>86</v>
      </c>
      <c r="B24" s="17" t="s">
        <v>87</v>
      </c>
      <c r="C24" s="15">
        <v>964.4</v>
      </c>
      <c r="D24" s="15">
        <v>981.4</v>
      </c>
      <c r="E24" s="15">
        <v>296.3</v>
      </c>
      <c r="F24" s="16">
        <f t="shared" si="0"/>
        <v>30.191563073160793</v>
      </c>
      <c r="G24" s="16">
        <f t="shared" si="1"/>
        <v>30.72376607216923</v>
      </c>
      <c r="H24" s="25"/>
    </row>
    <row r="25" spans="1:8" ht="15.75" customHeight="1">
      <c r="A25" s="22" t="s">
        <v>3</v>
      </c>
      <c r="B25" s="28"/>
      <c r="C25" s="24">
        <f>C27+C31+C33+C36+C41+C39</f>
        <v>4020.4</v>
      </c>
      <c r="D25" s="24">
        <f t="shared" ref="D25:E25" si="2">D27+D31+D33+D36+D41+D39</f>
        <v>14229.5</v>
      </c>
      <c r="E25" s="24">
        <f t="shared" si="2"/>
        <v>4229.5</v>
      </c>
      <c r="F25" s="24">
        <f t="shared" si="0"/>
        <v>29.723461822270636</v>
      </c>
      <c r="G25" s="24">
        <f t="shared" si="1"/>
        <v>105.20097502736046</v>
      </c>
    </row>
    <row r="26" spans="1:8" ht="16.5" customHeight="1">
      <c r="A26" s="29" t="s">
        <v>2</v>
      </c>
      <c r="B26" s="30"/>
      <c r="C26" s="24"/>
      <c r="D26" s="24"/>
      <c r="E26" s="24"/>
      <c r="F26" s="16"/>
      <c r="G26" s="16"/>
    </row>
    <row r="27" spans="1:8" ht="14.25" customHeight="1">
      <c r="A27" s="29" t="s">
        <v>4</v>
      </c>
      <c r="B27" s="31" t="s">
        <v>5</v>
      </c>
      <c r="C27" s="16">
        <f>C28+C29+C30</f>
        <v>1415.5</v>
      </c>
      <c r="D27" s="16">
        <f t="shared" ref="D27:E27" si="3">D28+D29+D30</f>
        <v>3231.2</v>
      </c>
      <c r="E27" s="16">
        <f t="shared" si="3"/>
        <v>1772.8</v>
      </c>
      <c r="F27" s="16">
        <f t="shared" si="0"/>
        <v>54.865065610299581</v>
      </c>
      <c r="G27" s="16">
        <f t="shared" si="1"/>
        <v>125.2419639703285</v>
      </c>
    </row>
    <row r="28" spans="1:8" ht="57" customHeight="1">
      <c r="A28" s="29" t="s">
        <v>6</v>
      </c>
      <c r="B28" s="32" t="s">
        <v>7</v>
      </c>
      <c r="C28" s="16">
        <v>1415.5</v>
      </c>
      <c r="D28" s="41">
        <v>3169.1</v>
      </c>
      <c r="E28" s="16">
        <v>1717.7</v>
      </c>
      <c r="F28" s="16">
        <f t="shared" si="0"/>
        <v>54.201508314663471</v>
      </c>
      <c r="G28" s="16">
        <f t="shared" si="1"/>
        <v>121.34934652066407</v>
      </c>
    </row>
    <row r="29" spans="1:8" ht="18" customHeight="1">
      <c r="A29" s="29" t="s">
        <v>8</v>
      </c>
      <c r="B29" s="31" t="s">
        <v>9</v>
      </c>
      <c r="C29" s="16">
        <v>0</v>
      </c>
      <c r="D29" s="41">
        <v>5</v>
      </c>
      <c r="E29" s="16">
        <v>0</v>
      </c>
      <c r="F29" s="16">
        <f t="shared" si="0"/>
        <v>0</v>
      </c>
      <c r="G29" s="16">
        <v>0</v>
      </c>
    </row>
    <row r="30" spans="1:8" ht="17.25" customHeight="1">
      <c r="A30" s="29" t="s">
        <v>10</v>
      </c>
      <c r="B30" s="31" t="s">
        <v>11</v>
      </c>
      <c r="C30" s="16">
        <v>0</v>
      </c>
      <c r="D30" s="16">
        <v>57.1</v>
      </c>
      <c r="E30" s="16">
        <v>55.1</v>
      </c>
      <c r="F30" s="16">
        <f t="shared" si="0"/>
        <v>96.497373029772319</v>
      </c>
      <c r="G30" s="16">
        <v>0</v>
      </c>
    </row>
    <row r="31" spans="1:8" ht="19.5" customHeight="1">
      <c r="A31" s="29" t="s">
        <v>12</v>
      </c>
      <c r="B31" s="31" t="s">
        <v>13</v>
      </c>
      <c r="C31" s="16">
        <f>C32</f>
        <v>103.8</v>
      </c>
      <c r="D31" s="16">
        <f t="shared" ref="D31:E31" si="4">D32</f>
        <v>249.2</v>
      </c>
      <c r="E31" s="16">
        <f t="shared" si="4"/>
        <v>115</v>
      </c>
      <c r="F31" s="16">
        <f t="shared" si="0"/>
        <v>46.147672552166938</v>
      </c>
      <c r="G31" s="16">
        <f t="shared" si="1"/>
        <v>110.78998073217727</v>
      </c>
    </row>
    <row r="32" spans="1:8" ht="31.5" customHeight="1">
      <c r="A32" s="29" t="s">
        <v>14</v>
      </c>
      <c r="B32" s="31" t="s">
        <v>15</v>
      </c>
      <c r="C32" s="16">
        <v>103.8</v>
      </c>
      <c r="D32" s="16">
        <v>249.2</v>
      </c>
      <c r="E32" s="16">
        <v>115</v>
      </c>
      <c r="F32" s="16">
        <f t="shared" si="0"/>
        <v>46.147672552166938</v>
      </c>
      <c r="G32" s="16">
        <f t="shared" si="1"/>
        <v>110.78998073217727</v>
      </c>
    </row>
    <row r="33" spans="1:8" ht="17.25" customHeight="1">
      <c r="A33" s="29" t="s">
        <v>16</v>
      </c>
      <c r="B33" s="31" t="s">
        <v>17</v>
      </c>
      <c r="C33" s="16">
        <f>C34+C35</f>
        <v>650.29999999999995</v>
      </c>
      <c r="D33" s="16">
        <f t="shared" ref="D33:E33" si="5">D34+D35</f>
        <v>7065.6</v>
      </c>
      <c r="E33" s="16">
        <f t="shared" si="5"/>
        <v>504.1</v>
      </c>
      <c r="F33" s="16">
        <f t="shared" si="0"/>
        <v>7.1345674818840576</v>
      </c>
      <c r="G33" s="16">
        <f t="shared" si="1"/>
        <v>77.518068583730596</v>
      </c>
    </row>
    <row r="34" spans="1:8" ht="32.25" customHeight="1">
      <c r="A34" s="29" t="s">
        <v>18</v>
      </c>
      <c r="B34" s="31" t="s">
        <v>19</v>
      </c>
      <c r="C34" s="16">
        <v>650.29999999999995</v>
      </c>
      <c r="D34" s="16">
        <v>6801.8</v>
      </c>
      <c r="E34" s="16">
        <v>240.3</v>
      </c>
      <c r="F34" s="16">
        <f t="shared" si="0"/>
        <v>3.5328883530830071</v>
      </c>
      <c r="G34" s="16">
        <f t="shared" si="1"/>
        <v>36.952175918806709</v>
      </c>
    </row>
    <row r="35" spans="1:8" ht="32.25" customHeight="1">
      <c r="A35" s="33" t="s">
        <v>45</v>
      </c>
      <c r="B35" s="31" t="s">
        <v>44</v>
      </c>
      <c r="C35" s="16">
        <v>0</v>
      </c>
      <c r="D35" s="16">
        <v>263.8</v>
      </c>
      <c r="E35" s="16">
        <v>263.8</v>
      </c>
      <c r="F35" s="16">
        <f t="shared" si="0"/>
        <v>100</v>
      </c>
      <c r="G35" s="16">
        <v>0</v>
      </c>
    </row>
    <row r="36" spans="1:8" ht="20.25" customHeight="1">
      <c r="A36" s="29" t="s">
        <v>20</v>
      </c>
      <c r="B36" s="31" t="s">
        <v>21</v>
      </c>
      <c r="C36" s="16">
        <f>C37+C38</f>
        <v>178.79999999999998</v>
      </c>
      <c r="D36" s="16">
        <f t="shared" ref="D36:E36" si="6">D37+D38</f>
        <v>271.79999999999995</v>
      </c>
      <c r="E36" s="16">
        <f t="shared" si="6"/>
        <v>167.8</v>
      </c>
      <c r="F36" s="16">
        <f t="shared" si="0"/>
        <v>61.736571008094202</v>
      </c>
      <c r="G36" s="16">
        <f t="shared" si="1"/>
        <v>93.847874720357964</v>
      </c>
      <c r="H36" s="34"/>
    </row>
    <row r="37" spans="1:8" ht="19.5" customHeight="1">
      <c r="A37" s="29" t="s">
        <v>22</v>
      </c>
      <c r="B37" s="31" t="s">
        <v>23</v>
      </c>
      <c r="C37" s="16">
        <v>4.7</v>
      </c>
      <c r="D37" s="16">
        <v>10.9</v>
      </c>
      <c r="E37" s="16">
        <v>5.4</v>
      </c>
      <c r="F37" s="16">
        <f t="shared" si="0"/>
        <v>49.541284403669728</v>
      </c>
      <c r="G37" s="16">
        <f t="shared" si="1"/>
        <v>114.89361702127661</v>
      </c>
    </row>
    <row r="38" spans="1:8" ht="20.25" customHeight="1">
      <c r="A38" s="29" t="s">
        <v>24</v>
      </c>
      <c r="B38" s="31" t="s">
        <v>25</v>
      </c>
      <c r="C38" s="16">
        <v>174.1</v>
      </c>
      <c r="D38" s="16">
        <v>260.89999999999998</v>
      </c>
      <c r="E38" s="16">
        <v>162.4</v>
      </c>
      <c r="F38" s="16">
        <f t="shared" si="0"/>
        <v>62.246071291682647</v>
      </c>
      <c r="G38" s="16">
        <f t="shared" si="1"/>
        <v>93.279724296381389</v>
      </c>
      <c r="H38" s="34"/>
    </row>
    <row r="39" spans="1:8" ht="20.25" customHeight="1">
      <c r="A39" s="29" t="s">
        <v>88</v>
      </c>
      <c r="B39" s="31" t="s">
        <v>90</v>
      </c>
      <c r="C39" s="16">
        <f>C40</f>
        <v>0</v>
      </c>
      <c r="D39" s="16">
        <f>D40</f>
        <v>5.5</v>
      </c>
      <c r="E39" s="16">
        <f>E40</f>
        <v>5.5</v>
      </c>
      <c r="F39" s="16">
        <f t="shared" si="0"/>
        <v>100</v>
      </c>
      <c r="G39" s="16">
        <v>0</v>
      </c>
      <c r="H39" s="34"/>
    </row>
    <row r="40" spans="1:8" ht="39.75" customHeight="1">
      <c r="A40" s="29" t="s">
        <v>89</v>
      </c>
      <c r="B40" s="31" t="s">
        <v>91</v>
      </c>
      <c r="C40" s="16">
        <v>0</v>
      </c>
      <c r="D40" s="16">
        <v>5.5</v>
      </c>
      <c r="E40" s="16">
        <v>5.5</v>
      </c>
      <c r="F40" s="16">
        <f t="shared" si="0"/>
        <v>100</v>
      </c>
      <c r="G40" s="16">
        <v>0</v>
      </c>
      <c r="H40" s="34"/>
    </row>
    <row r="41" spans="1:8" ht="21" customHeight="1">
      <c r="A41" s="29" t="s">
        <v>51</v>
      </c>
      <c r="B41" s="31" t="s">
        <v>26</v>
      </c>
      <c r="C41" s="16">
        <f>C42</f>
        <v>1672</v>
      </c>
      <c r="D41" s="16">
        <f t="shared" ref="D41:E41" si="7">D42</f>
        <v>3406.2</v>
      </c>
      <c r="E41" s="16">
        <f t="shared" si="7"/>
        <v>1664.3</v>
      </c>
      <c r="F41" s="16">
        <f t="shared" si="0"/>
        <v>48.860900710469146</v>
      </c>
      <c r="G41" s="16">
        <f t="shared" si="1"/>
        <v>99.53947368421052</v>
      </c>
    </row>
    <row r="42" spans="1:8" ht="18.75" customHeight="1">
      <c r="A42" s="29" t="s">
        <v>27</v>
      </c>
      <c r="B42" s="31" t="s">
        <v>28</v>
      </c>
      <c r="C42" s="16">
        <v>1672</v>
      </c>
      <c r="D42" s="16">
        <v>3406.2</v>
      </c>
      <c r="E42" s="16">
        <v>1664.3</v>
      </c>
      <c r="F42" s="16">
        <f t="shared" si="0"/>
        <v>48.860900710469146</v>
      </c>
      <c r="G42" s="16">
        <f t="shared" si="1"/>
        <v>99.53947368421052</v>
      </c>
    </row>
    <row r="43" spans="1:8" ht="31.5" customHeight="1">
      <c r="A43" s="35" t="s">
        <v>29</v>
      </c>
      <c r="B43" s="36"/>
      <c r="C43" s="16">
        <f>C5-C25</f>
        <v>1551.9</v>
      </c>
      <c r="D43" s="16">
        <f>D5-D25</f>
        <v>-1186.3999999999996</v>
      </c>
      <c r="E43" s="16">
        <f>E5-E25</f>
        <v>886.5</v>
      </c>
      <c r="F43" s="16"/>
      <c r="G43" s="16"/>
    </row>
    <row r="44" spans="1:8" ht="20.25" customHeight="1">
      <c r="A44" s="37" t="s">
        <v>30</v>
      </c>
      <c r="B44" s="28"/>
      <c r="C44" s="24">
        <f t="shared" ref="C44" si="8">C46</f>
        <v>-1551.8999999999996</v>
      </c>
      <c r="D44" s="24">
        <f t="shared" ref="D44:E44" si="9">D46</f>
        <v>1186.3999999999996</v>
      </c>
      <c r="E44" s="24">
        <f t="shared" si="9"/>
        <v>-886.5</v>
      </c>
      <c r="F44" s="24"/>
      <c r="G44" s="24"/>
    </row>
    <row r="45" spans="1:8" ht="20.25" customHeight="1">
      <c r="A45" s="38" t="s">
        <v>2</v>
      </c>
      <c r="B45" s="31"/>
      <c r="C45" s="16"/>
      <c r="D45" s="16"/>
      <c r="E45" s="16"/>
      <c r="F45" s="16"/>
      <c r="G45" s="16"/>
    </row>
    <row r="46" spans="1:8" ht="33" customHeight="1">
      <c r="A46" s="38" t="s">
        <v>31</v>
      </c>
      <c r="B46" s="31" t="s">
        <v>32</v>
      </c>
      <c r="C46" s="16">
        <f t="shared" ref="C46" si="10">C47+C48</f>
        <v>-1551.8999999999996</v>
      </c>
      <c r="D46" s="16">
        <f t="shared" ref="D46:E46" si="11">D47+D48</f>
        <v>1186.3999999999996</v>
      </c>
      <c r="E46" s="16">
        <f t="shared" si="11"/>
        <v>-886.5</v>
      </c>
      <c r="F46" s="16"/>
      <c r="G46" s="16"/>
    </row>
    <row r="47" spans="1:8" ht="30.75" customHeight="1">
      <c r="A47" s="38" t="s">
        <v>33</v>
      </c>
      <c r="B47" s="31" t="s">
        <v>34</v>
      </c>
      <c r="C47" s="16">
        <v>-5647.2</v>
      </c>
      <c r="D47" s="16">
        <v>-13043.1</v>
      </c>
      <c r="E47" s="16">
        <v>-5158.8</v>
      </c>
      <c r="F47" s="16"/>
      <c r="G47" s="16"/>
    </row>
    <row r="48" spans="1:8" ht="33.75" customHeight="1">
      <c r="A48" s="38" t="s">
        <v>35</v>
      </c>
      <c r="B48" s="31" t="s">
        <v>36</v>
      </c>
      <c r="C48" s="16">
        <v>4095.3</v>
      </c>
      <c r="D48" s="16">
        <v>14229.5</v>
      </c>
      <c r="E48" s="16">
        <v>4272.3</v>
      </c>
      <c r="F48" s="16"/>
      <c r="G48" s="16"/>
    </row>
    <row r="51" spans="1:7" ht="0.75" customHeight="1"/>
    <row r="52" spans="1:7" ht="26.25" customHeight="1">
      <c r="A52" s="47" t="s">
        <v>41</v>
      </c>
      <c r="B52" s="47"/>
      <c r="C52" s="47"/>
      <c r="D52" s="47"/>
      <c r="E52" s="47"/>
      <c r="F52" s="47"/>
      <c r="G52" s="47"/>
    </row>
  </sheetData>
  <mergeCells count="2">
    <mergeCell ref="A52:G52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A5" sqref="A5"/>
    </sheetView>
  </sheetViews>
  <sheetFormatPr defaultRowHeight="12.75"/>
  <cols>
    <col min="1" max="1" width="26.5703125" style="4" customWidth="1"/>
    <col min="2" max="2" width="18.7109375" style="4" customWidth="1"/>
    <col min="3" max="3" width="14.5703125" style="4" customWidth="1"/>
    <col min="4" max="4" width="18.28515625" style="4" customWidth="1"/>
    <col min="5" max="5" width="14" style="4" customWidth="1"/>
    <col min="6" max="6" width="13.5703125" style="4" customWidth="1"/>
    <col min="7" max="7" width="14.140625" style="4" customWidth="1"/>
    <col min="8" max="16384" width="9.140625" style="4"/>
  </cols>
  <sheetData>
    <row r="2" spans="1:7" ht="96" customHeight="1">
      <c r="A2" s="49" t="s">
        <v>92</v>
      </c>
      <c r="B2" s="50"/>
      <c r="C2" s="50"/>
      <c r="D2" s="50"/>
      <c r="E2" s="50"/>
      <c r="F2" s="50"/>
      <c r="G2" s="50"/>
    </row>
    <row r="3" spans="1:7">
      <c r="G3" s="5"/>
    </row>
    <row r="4" spans="1:7" ht="74.25" customHeight="1">
      <c r="A4" s="1" t="s">
        <v>37</v>
      </c>
      <c r="B4" s="1" t="s">
        <v>42</v>
      </c>
      <c r="C4" s="9" t="s">
        <v>93</v>
      </c>
      <c r="D4" s="9" t="s">
        <v>94</v>
      </c>
      <c r="E4" s="9" t="s">
        <v>95</v>
      </c>
      <c r="F4" s="9" t="s">
        <v>55</v>
      </c>
      <c r="G4" s="9" t="s">
        <v>56</v>
      </c>
    </row>
    <row r="5" spans="1:7" ht="40.5" customHeight="1">
      <c r="A5" s="6" t="s">
        <v>38</v>
      </c>
      <c r="B5" s="42">
        <v>4.5</v>
      </c>
      <c r="C5" s="43">
        <v>701.1</v>
      </c>
      <c r="D5" s="43">
        <v>2100.1999999999998</v>
      </c>
      <c r="E5" s="43">
        <v>1021</v>
      </c>
      <c r="F5" s="43">
        <f>E5/D5*100</f>
        <v>48.614417674507195</v>
      </c>
      <c r="G5" s="43">
        <f>E5/C5*100</f>
        <v>145.62829838824706</v>
      </c>
    </row>
    <row r="6" spans="1:7" ht="30" customHeight="1">
      <c r="A6" s="2" t="s">
        <v>39</v>
      </c>
      <c r="B6" s="42">
        <v>4.7</v>
      </c>
      <c r="C6" s="43">
        <v>736.4</v>
      </c>
      <c r="D6" s="43">
        <v>1867.4</v>
      </c>
      <c r="E6" s="43">
        <v>778.4</v>
      </c>
      <c r="F6" s="43">
        <f>E6/D6*100</f>
        <v>41.683624290457317</v>
      </c>
      <c r="G6" s="43">
        <f>E6/C6*100</f>
        <v>105.70342205323193</v>
      </c>
    </row>
    <row r="10" spans="1:7" ht="14.25">
      <c r="A10" s="50" t="s">
        <v>43</v>
      </c>
      <c r="B10" s="50"/>
      <c r="C10" s="50"/>
      <c r="D10" s="50"/>
      <c r="E10" s="50"/>
      <c r="F10" s="50"/>
      <c r="G10" s="50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A23" sqref="A23"/>
    </sheetView>
  </sheetViews>
  <sheetFormatPr defaultRowHeight="12.75"/>
  <cols>
    <col min="1" max="1" width="39.7109375" style="4" customWidth="1"/>
    <col min="2" max="2" width="13.5703125" style="4" customWidth="1"/>
    <col min="3" max="3" width="17.42578125" style="4" customWidth="1"/>
    <col min="4" max="4" width="14.28515625" style="4" customWidth="1"/>
    <col min="5" max="5" width="14.5703125" style="4" customWidth="1"/>
    <col min="6" max="6" width="17.7109375" style="4" customWidth="1"/>
    <col min="7" max="16384" width="9.140625" style="4"/>
  </cols>
  <sheetData>
    <row r="2" spans="1:6" ht="96" customHeight="1">
      <c r="A2" s="49" t="s">
        <v>96</v>
      </c>
      <c r="B2" s="50"/>
      <c r="C2" s="50"/>
      <c r="D2" s="50"/>
      <c r="E2" s="50"/>
      <c r="F2" s="50"/>
    </row>
    <row r="3" spans="1:6">
      <c r="F3" s="5"/>
    </row>
    <row r="4" spans="1:6" ht="66.75" customHeight="1">
      <c r="A4" s="1" t="s">
        <v>46</v>
      </c>
      <c r="B4" s="9" t="s">
        <v>93</v>
      </c>
      <c r="C4" s="9" t="s">
        <v>94</v>
      </c>
      <c r="D4" s="9" t="s">
        <v>95</v>
      </c>
      <c r="E4" s="9" t="s">
        <v>57</v>
      </c>
      <c r="F4" s="9" t="s">
        <v>54</v>
      </c>
    </row>
    <row r="5" spans="1:6" s="8" customFormat="1" ht="72.75" customHeight="1">
      <c r="A5" s="10" t="s">
        <v>52</v>
      </c>
      <c r="B5" s="44">
        <v>0</v>
      </c>
      <c r="C5" s="44">
        <v>2</v>
      </c>
      <c r="D5" s="44">
        <v>0</v>
      </c>
      <c r="E5" s="44">
        <f t="shared" ref="E5:E6" si="0">D5/C5*100</f>
        <v>0</v>
      </c>
      <c r="F5" s="12">
        <v>0</v>
      </c>
    </row>
    <row r="6" spans="1:6" ht="58.5" customHeight="1">
      <c r="A6" s="7" t="s">
        <v>49</v>
      </c>
      <c r="B6" s="44">
        <v>174.1</v>
      </c>
      <c r="C6" s="44">
        <v>260.89999999999998</v>
      </c>
      <c r="D6" s="44">
        <v>162.4</v>
      </c>
      <c r="E6" s="44">
        <f t="shared" si="0"/>
        <v>62.246071291682647</v>
      </c>
      <c r="F6" s="12">
        <f t="shared" ref="F6" si="1">D6/B6*100</f>
        <v>93.279724296381389</v>
      </c>
    </row>
    <row r="7" spans="1:6" ht="60.75" customHeight="1">
      <c r="A7" s="7" t="s">
        <v>50</v>
      </c>
      <c r="B7" s="44">
        <v>650.29999999999995</v>
      </c>
      <c r="C7" s="44">
        <v>6801.8</v>
      </c>
      <c r="D7" s="44">
        <v>240.3</v>
      </c>
      <c r="E7" s="44">
        <f>D7/C7*100</f>
        <v>3.5328883530830071</v>
      </c>
      <c r="F7" s="12">
        <f t="shared" ref="F7:F8" si="2">D7/B7*100</f>
        <v>36.952175918806709</v>
      </c>
    </row>
    <row r="8" spans="1:6" ht="19.5" customHeight="1">
      <c r="A8" s="3" t="s">
        <v>47</v>
      </c>
      <c r="B8" s="45">
        <f>SUM(B5:B7)</f>
        <v>824.4</v>
      </c>
      <c r="C8" s="45">
        <f>SUM(C5:C7)</f>
        <v>7064.7</v>
      </c>
      <c r="D8" s="45">
        <f>SUM(D5:D7)</f>
        <v>402.70000000000005</v>
      </c>
      <c r="E8" s="45">
        <f t="shared" ref="E8" si="3">D8/C8*100</f>
        <v>5.7001712740809953</v>
      </c>
      <c r="F8" s="11">
        <f t="shared" si="2"/>
        <v>48.847646773410972</v>
      </c>
    </row>
    <row r="9" spans="1:6">
      <c r="B9" s="46"/>
      <c r="C9" s="46"/>
      <c r="D9" s="46"/>
      <c r="E9" s="46"/>
      <c r="F9" s="46"/>
    </row>
    <row r="12" spans="1:6" ht="14.25">
      <c r="A12" s="50" t="s">
        <v>48</v>
      </c>
      <c r="B12" s="50"/>
      <c r="C12" s="50"/>
      <c r="D12" s="50"/>
      <c r="E12" s="50"/>
      <c r="F12" s="50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2022-07-27T10:03:59Z</cp:lastPrinted>
  <dcterms:created xsi:type="dcterms:W3CDTF">2017-04-17T10:25:39Z</dcterms:created>
  <dcterms:modified xsi:type="dcterms:W3CDTF">2022-07-27T12:08:37Z</dcterms:modified>
</cp:coreProperties>
</file>