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45" yWindow="-15" windowWidth="1530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G8" i="1"/>
  <c r="G9"/>
  <c r="G12"/>
  <c r="G14"/>
  <c r="G16"/>
  <c r="G18"/>
  <c r="G19"/>
  <c r="G20"/>
  <c r="G22"/>
  <c r="G23"/>
  <c r="G24"/>
  <c r="G25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E5" i="3"/>
  <c r="G30" i="1"/>
  <c r="G31"/>
  <c r="G33"/>
  <c r="G34"/>
  <c r="G35"/>
  <c r="G38"/>
  <c r="G39"/>
  <c r="G40"/>
  <c r="G41"/>
  <c r="G42"/>
  <c r="G43"/>
  <c r="G44"/>
  <c r="G45"/>
  <c r="F30"/>
  <c r="F31"/>
  <c r="F32"/>
  <c r="F33"/>
  <c r="F34"/>
  <c r="F35"/>
  <c r="F36"/>
  <c r="F37"/>
  <c r="F39"/>
  <c r="F40"/>
  <c r="F41"/>
  <c r="F42"/>
  <c r="F43"/>
  <c r="E42"/>
  <c r="C49"/>
  <c r="D5"/>
  <c r="E5"/>
  <c r="F6" i="3" l="1"/>
  <c r="E6"/>
  <c r="E34" i="1"/>
  <c r="D42"/>
  <c r="E39"/>
  <c r="D39"/>
  <c r="E36"/>
  <c r="D36"/>
  <c r="D34"/>
  <c r="E30"/>
  <c r="D30"/>
  <c r="B8" i="3"/>
  <c r="C47" i="1"/>
  <c r="C28"/>
  <c r="C46" s="1"/>
  <c r="C5"/>
  <c r="E7" i="3"/>
  <c r="C8"/>
  <c r="D8"/>
  <c r="D28" i="1" l="1"/>
  <c r="E28"/>
  <c r="D49"/>
  <c r="D47" s="1"/>
  <c r="E49"/>
  <c r="E47" s="1"/>
  <c r="D46" l="1"/>
  <c r="F28"/>
  <c r="G28"/>
  <c r="E46"/>
  <c r="F5" l="1"/>
  <c r="E8" i="3" l="1"/>
  <c r="G6" i="2" l="1"/>
  <c r="F6"/>
  <c r="G5"/>
  <c r="F5"/>
</calcChain>
</file>

<file path=xl/sharedStrings.xml><?xml version="1.0" encoding="utf-8"?>
<sst xmlns="http://schemas.openxmlformats.org/spreadsheetml/2006/main" count="124" uniqueCount="118">
  <si>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</si>
  <si>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</si>
  <si>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</si>
  <si>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</si>
  <si>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</si>
  <si>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</si>
  <si>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</si>
  <si>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</si>
  <si>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</si>
  <si>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</si>
  <si>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</si>
  <si>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</si>
  <si>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</si>
  <si>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</si>
  <si>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</si>
  <si>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</si>
  <si>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</si>
  <si>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</si>
  <si>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</si>
  <si>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</si>
  <si>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</si>
  <si>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</si>
  <si>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</si>
  <si>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</si>
  <si>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</si>
  <si>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</si>
  <si>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</si>
  <si>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</si>
  <si>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</si>
  <si>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</si>
  <si>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</si>
  <si>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</si>
  <si>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</si>
  <si>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</si>
  <si>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</si>
  <si>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</si>
  <si>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</si>
  <si>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</si>
  <si>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</si>
  <si>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</si>
  <si>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</si>
  <si>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</si>
  <si>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</si>
  <si>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 xml:space="preserve">Среднесписочная численность работников 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</si>
  <si>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</si>
  <si>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</si>
  <si>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</si>
  <si>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</si>
  <si>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</si>
  <si>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</si>
  <si>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</si>
  <si>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</si>
  <si>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</si>
  <si>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</si>
  <si>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</si>
  <si>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</si>
  <si>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</si>
  <si>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</si>
  <si>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</si>
  <si>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</si>
  <si>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</si>
  <si>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11105000000000120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</si>
  <si>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</si>
  <si>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</si>
  <si>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</si>
  <si>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</si>
  <si>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</si>
  <si>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</si>
  <si>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</si>
  <si>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</si>
  <si>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</si>
  <si>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</si>
  <si>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</si>
  <si>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</si>
  <si>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</si>
  <si>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</si>
  <si>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</si>
  <si>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Муниципальная программа "Ремонт автомобильных дорог Максимовского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</si>
  <si>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</si>
  <si>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</si>
  <si>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</si>
  <si>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</si>
  <si>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</si>
  <si>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</si>
  <si>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</si>
  <si>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</si>
  <si>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</si>
  <si>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</si>
  <si>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</si>
  <si>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</si>
  <si>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% исполнения плана                       2021 года</t>
  </si>
  <si>
    <t>% исполнения 2021 года к 2020 году</t>
  </si>
  <si>
    <t xml:space="preserve">% исполнения плана 2021 года  </t>
  </si>
  <si>
    <t xml:space="preserve">% исполнения 2021 года к 2020 году  </t>
  </si>
  <si>
    <t>% исполнения плана 2021 года</t>
  </si>
  <si>
    <t>20216001100001150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</si>
  <si>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2021 года
</t>
  </si>
  <si>
    <t>Исполнено на 1 июля 2020 г. (тыс.руб)</t>
  </si>
  <si>
    <t>Утвержденные бюджетные назначения на           1 июля 2021 г. (тыс.руб)</t>
  </si>
  <si>
    <t>Исполнено на 1 июля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</si>
  <si>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2021 года     
</t>
  </si>
  <si>
    <t>Исполнено на     1 июля 2020 г. (тыс.руб)</t>
  </si>
  <si>
    <t>Исполнено на     1 июля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</si>
  <si>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июля 2021 года
</t>
  </si>
  <si>
    <t>Исполнено на      1 июля 2020 г. (тыс.руб)</t>
  </si>
  <si>
    <t>Утвержденные бюджетные назначения на                      1 июля 2021 г. (тыс.руб)</t>
  </si>
  <si>
    <t>Исполнено на      1 июля 2021 г. (тыс.руб)</t>
  </si>
  <si>
    <t>св. 5,5 раза</t>
  </si>
  <si>
    <t>св. 7,7 раза</t>
  </si>
  <si>
    <t>св. 3,2 раза</t>
  </si>
  <si>
    <t>Инициативные платежи</t>
  </si>
  <si>
    <t>11715030100000150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</si>
  <si>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</si>
  <si>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20229999100073150</t>
  </si>
  <si>
    <t>св. 2,5 раза</t>
  </si>
  <si>
    <t>св. 3,3 раза</t>
  </si>
  <si>
    <t>св. 2,1 раза</t>
  </si>
  <si>
    <t>св. 2,0 раз</t>
  </si>
</sst>
</file>

<file path=xl/styles.xml><?xml version="1.0" encoding="utf-8"?>
<styleSheet xmlns="http://schemas.openxmlformats.org/spreadsheetml/2006/main">
  <numFmts count="3">
    <numFmt numFmtId="41" formatCode="_-* #,##0\ _₽_-;\-* #,##0\ _₽_-;_-* &quot;-&quot;\ _₽_-;_-@_-"/>
    <numFmt numFmtId="164" formatCode="_-* #,##0.0\ _₽_-;\-* #,##0.0\ _₽_-;_-* &quot;-&quot;?\ _₽_-;_-@_-"/>
    <numFmt numFmtId="165" formatCode="000"/>
  </numFmts>
  <fonts count="9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2">
      <alignment horizontal="left" wrapText="1"/>
    </xf>
    <xf numFmtId="0" fontId="6" fillId="0" borderId="0"/>
    <xf numFmtId="0" fontId="8" fillId="0" borderId="0"/>
    <xf numFmtId="0" fontId="6" fillId="0" borderId="0"/>
  </cellStyleXfs>
  <cellXfs count="65">
    <xf numFmtId="0" fontId="0" fillId="0" borderId="0" xfId="0"/>
    <xf numFmtId="1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1" applyNumberFormat="1" applyFont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165" fontId="7" fillId="0" borderId="1" xfId="2" applyNumberFormat="1" applyFont="1" applyFill="1" applyBorder="1" applyAlignment="1" applyProtection="1">
      <alignment wrapText="1"/>
      <protection hidden="1"/>
    </xf>
    <xf numFmtId="0" fontId="4" fillId="0" borderId="0" xfId="0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41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41" fontId="4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4" fillId="0" borderId="0" xfId="0" applyFont="1"/>
    <xf numFmtId="164" fontId="4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5" fontId="7" fillId="0" borderId="1" xfId="4" applyNumberFormat="1" applyFont="1" applyFill="1" applyBorder="1" applyAlignment="1" applyProtection="1">
      <alignment wrapText="1"/>
      <protection hidden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5"/>
  <sheetViews>
    <sheetView tabSelected="1" topLeftCell="A32" zoomScaleNormal="100" workbookViewId="0">
      <selection activeCell="G15" sqref="G15"/>
    </sheetView>
  </sheetViews>
  <sheetFormatPr defaultRowHeight="12.75"/>
  <cols>
    <col min="1" max="1" width="32.5703125" style="6" customWidth="1"/>
    <col min="2" max="2" width="19.7109375" style="6" customWidth="1"/>
    <col min="3" max="3" width="14.28515625" style="6" customWidth="1"/>
    <col min="4" max="4" width="15.85546875" style="6" customWidth="1"/>
    <col min="5" max="6" width="13.140625" style="6" customWidth="1"/>
    <col min="7" max="7" width="13" style="6" customWidth="1"/>
    <col min="8" max="16384" width="9.140625" style="6"/>
  </cols>
  <sheetData>
    <row r="2" spans="1:8" ht="66.75" customHeight="1">
      <c r="A2" s="50" t="s">
        <v>96</v>
      </c>
      <c r="B2" s="50"/>
      <c r="C2" s="50"/>
      <c r="D2" s="50"/>
      <c r="E2" s="50"/>
      <c r="F2" s="50"/>
      <c r="G2" s="50"/>
    </row>
    <row r="3" spans="1:8">
      <c r="G3" s="7" t="s">
        <v>41</v>
      </c>
    </row>
    <row r="4" spans="1:8" ht="71.25" customHeight="1">
      <c r="A4" s="3" t="s">
        <v>0</v>
      </c>
      <c r="B4" s="3" t="s">
        <v>1</v>
      </c>
      <c r="C4" s="3" t="s">
        <v>97</v>
      </c>
      <c r="D4" s="3" t="s">
        <v>98</v>
      </c>
      <c r="E4" s="3" t="s">
        <v>99</v>
      </c>
      <c r="F4" s="3" t="s">
        <v>90</v>
      </c>
      <c r="G4" s="3" t="s">
        <v>91</v>
      </c>
    </row>
    <row r="5" spans="1:8" ht="20.25" customHeight="1">
      <c r="A5" s="25" t="s">
        <v>2</v>
      </c>
      <c r="B5" s="26"/>
      <c r="C5" s="37">
        <f>C7+C18</f>
        <v>2719.2</v>
      </c>
      <c r="D5" s="62">
        <f>D7+D18</f>
        <v>10473.9</v>
      </c>
      <c r="E5" s="62">
        <f>E7+E18</f>
        <v>5572.3</v>
      </c>
      <c r="F5" s="62">
        <f>E5/D5*100</f>
        <v>53.201768204775682</v>
      </c>
      <c r="G5" s="62" t="s">
        <v>117</v>
      </c>
      <c r="H5" s="61"/>
    </row>
    <row r="6" spans="1:8" ht="15" customHeight="1">
      <c r="A6" s="27" t="s">
        <v>3</v>
      </c>
      <c r="B6" s="28"/>
      <c r="C6" s="39"/>
      <c r="D6" s="64"/>
      <c r="E6" s="64"/>
      <c r="F6" s="62"/>
      <c r="G6" s="64"/>
      <c r="H6" s="21"/>
    </row>
    <row r="7" spans="1:8" ht="17.25" customHeight="1">
      <c r="A7" s="19" t="s">
        <v>47</v>
      </c>
      <c r="B7" s="1">
        <v>1E+16</v>
      </c>
      <c r="C7" s="42">
        <v>1763.6</v>
      </c>
      <c r="D7" s="53">
        <v>7302.4</v>
      </c>
      <c r="E7" s="53">
        <v>4455.5</v>
      </c>
      <c r="F7" s="64">
        <f t="shared" ref="F6:F27" si="0">E7/D7*100</f>
        <v>61.014187116564422</v>
      </c>
      <c r="G7" s="64" t="s">
        <v>114</v>
      </c>
      <c r="H7" s="21"/>
    </row>
    <row r="8" spans="1:8" ht="16.5" customHeight="1">
      <c r="A8" s="19" t="s">
        <v>48</v>
      </c>
      <c r="B8" s="1">
        <v>1.01E+16</v>
      </c>
      <c r="C8" s="42">
        <v>367.4</v>
      </c>
      <c r="D8" s="53">
        <v>1205.9000000000001</v>
      </c>
      <c r="E8" s="53">
        <v>496.9</v>
      </c>
      <c r="F8" s="64">
        <f t="shared" si="0"/>
        <v>41.205738452608003</v>
      </c>
      <c r="G8" s="64">
        <f t="shared" ref="G5:G27" si="1">E8/C8*100</f>
        <v>135.24768644529124</v>
      </c>
      <c r="H8" s="21"/>
    </row>
    <row r="9" spans="1:8" ht="18" customHeight="1">
      <c r="A9" s="19" t="s">
        <v>49</v>
      </c>
      <c r="B9" s="2" t="s">
        <v>50</v>
      </c>
      <c r="C9" s="42">
        <v>367.4</v>
      </c>
      <c r="D9" s="53">
        <v>1205.9000000000001</v>
      </c>
      <c r="E9" s="53">
        <v>496.9</v>
      </c>
      <c r="F9" s="64">
        <f t="shared" si="0"/>
        <v>41.205738452608003</v>
      </c>
      <c r="G9" s="64">
        <f t="shared" si="1"/>
        <v>135.24768644529124</v>
      </c>
      <c r="H9" s="21"/>
    </row>
    <row r="10" spans="1:8" ht="16.5" customHeight="1">
      <c r="A10" s="19" t="s">
        <v>51</v>
      </c>
      <c r="B10" s="1">
        <v>1.05E+16</v>
      </c>
      <c r="C10" s="42">
        <v>1102.9000000000001</v>
      </c>
      <c r="D10" s="53">
        <v>3675</v>
      </c>
      <c r="E10" s="53">
        <v>3631.6</v>
      </c>
      <c r="F10" s="64">
        <f t="shared" si="0"/>
        <v>98.819047619047623</v>
      </c>
      <c r="G10" s="64" t="s">
        <v>115</v>
      </c>
      <c r="H10" s="21"/>
    </row>
    <row r="11" spans="1:8" ht="16.5" customHeight="1">
      <c r="A11" s="19" t="s">
        <v>52</v>
      </c>
      <c r="B11" s="2" t="s">
        <v>53</v>
      </c>
      <c r="C11" s="42">
        <v>1102.9000000000001</v>
      </c>
      <c r="D11" s="53">
        <v>3675</v>
      </c>
      <c r="E11" s="53">
        <v>3631.6</v>
      </c>
      <c r="F11" s="64">
        <f t="shared" si="0"/>
        <v>98.819047619047623</v>
      </c>
      <c r="G11" s="64" t="s">
        <v>115</v>
      </c>
      <c r="H11" s="21"/>
    </row>
    <row r="12" spans="1:8" ht="14.25" customHeight="1">
      <c r="A12" s="19" t="s">
        <v>54</v>
      </c>
      <c r="B12" s="1">
        <v>1.06E+16</v>
      </c>
      <c r="C12" s="42">
        <v>293.39999999999998</v>
      </c>
      <c r="D12" s="53">
        <v>2346</v>
      </c>
      <c r="E12" s="53">
        <v>325.7</v>
      </c>
      <c r="F12" s="64">
        <f t="shared" si="0"/>
        <v>13.883205456095482</v>
      </c>
      <c r="G12" s="64">
        <f t="shared" si="1"/>
        <v>111.00886162235857</v>
      </c>
      <c r="H12" s="21"/>
    </row>
    <row r="13" spans="1:8" ht="16.5" customHeight="1">
      <c r="A13" s="19" t="s">
        <v>55</v>
      </c>
      <c r="B13" s="2" t="s">
        <v>56</v>
      </c>
      <c r="C13" s="42">
        <v>12.4</v>
      </c>
      <c r="D13" s="53">
        <v>309</v>
      </c>
      <c r="E13" s="53">
        <v>25.5</v>
      </c>
      <c r="F13" s="64">
        <f t="shared" si="0"/>
        <v>8.2524271844660202</v>
      </c>
      <c r="G13" s="64" t="s">
        <v>116</v>
      </c>
      <c r="H13" s="61"/>
    </row>
    <row r="14" spans="1:8" ht="14.25" customHeight="1">
      <c r="A14" s="19" t="s">
        <v>57</v>
      </c>
      <c r="B14" s="2" t="s">
        <v>58</v>
      </c>
      <c r="C14" s="42">
        <v>280.89999999999998</v>
      </c>
      <c r="D14" s="53">
        <v>2037</v>
      </c>
      <c r="E14" s="53">
        <v>300.2</v>
      </c>
      <c r="F14" s="64">
        <f t="shared" si="0"/>
        <v>14.737358861070202</v>
      </c>
      <c r="G14" s="64">
        <f t="shared" si="1"/>
        <v>106.87077251690992</v>
      </c>
      <c r="H14" s="21"/>
    </row>
    <row r="15" spans="1:8" ht="12.75" customHeight="1">
      <c r="A15" s="19" t="s">
        <v>59</v>
      </c>
      <c r="B15" s="1">
        <v>1.08E+16</v>
      </c>
      <c r="C15" s="42">
        <v>0</v>
      </c>
      <c r="D15" s="53">
        <v>1.2</v>
      </c>
      <c r="E15" s="53">
        <v>1.2</v>
      </c>
      <c r="F15" s="64">
        <f t="shared" si="0"/>
        <v>100</v>
      </c>
      <c r="G15" s="64">
        <v>0</v>
      </c>
      <c r="H15" s="21"/>
    </row>
    <row r="16" spans="1:8" ht="15.75" hidden="1" customHeight="1">
      <c r="A16" s="19" t="s">
        <v>60</v>
      </c>
      <c r="B16" s="2" t="s">
        <v>61</v>
      </c>
      <c r="C16" s="43"/>
      <c r="D16" s="36"/>
      <c r="E16" s="36"/>
      <c r="F16" s="64" t="e">
        <f t="shared" si="0"/>
        <v>#DIV/0!</v>
      </c>
      <c r="G16" s="64" t="e">
        <f t="shared" si="1"/>
        <v>#DIV/0!</v>
      </c>
      <c r="H16" s="21"/>
    </row>
    <row r="17" spans="1:8" s="55" customFormat="1" ht="15.75" customHeight="1">
      <c r="A17" s="56" t="s">
        <v>110</v>
      </c>
      <c r="B17" s="54" t="s">
        <v>111</v>
      </c>
      <c r="C17" s="60"/>
      <c r="D17" s="60">
        <v>74.3</v>
      </c>
      <c r="E17" s="60"/>
      <c r="F17" s="64">
        <f t="shared" si="0"/>
        <v>0</v>
      </c>
      <c r="G17" s="64">
        <v>0</v>
      </c>
      <c r="H17" s="57"/>
    </row>
    <row r="18" spans="1:8" ht="39" customHeight="1">
      <c r="A18" s="52" t="s">
        <v>62</v>
      </c>
      <c r="B18" s="51" t="s">
        <v>78</v>
      </c>
      <c r="C18" s="42">
        <v>955.6</v>
      </c>
      <c r="D18" s="59">
        <v>3171.4999999999995</v>
      </c>
      <c r="E18" s="59">
        <v>1116.8</v>
      </c>
      <c r="F18" s="64">
        <f t="shared" si="0"/>
        <v>35.213621314835251</v>
      </c>
      <c r="G18" s="64">
        <f t="shared" si="1"/>
        <v>116.86898283800753</v>
      </c>
      <c r="H18" s="21"/>
    </row>
    <row r="19" spans="1:8" ht="49.5" customHeight="1">
      <c r="A19" s="52" t="s">
        <v>63</v>
      </c>
      <c r="B19" s="51" t="s">
        <v>79</v>
      </c>
      <c r="C19" s="42">
        <v>43</v>
      </c>
      <c r="D19" s="59">
        <v>97.1</v>
      </c>
      <c r="E19" s="59">
        <v>48.6</v>
      </c>
      <c r="F19" s="64">
        <f t="shared" si="0"/>
        <v>50.051493305870245</v>
      </c>
      <c r="G19" s="64">
        <f t="shared" si="1"/>
        <v>113.0232558139535</v>
      </c>
      <c r="H19" s="21"/>
    </row>
    <row r="20" spans="1:8" ht="39.75" customHeight="1">
      <c r="A20" s="52" t="s">
        <v>64</v>
      </c>
      <c r="B20" s="51" t="s">
        <v>95</v>
      </c>
      <c r="C20" s="42">
        <v>43</v>
      </c>
      <c r="D20" s="59">
        <v>97.1</v>
      </c>
      <c r="E20" s="59">
        <v>48.6</v>
      </c>
      <c r="F20" s="64">
        <f t="shared" si="0"/>
        <v>50.051493305870245</v>
      </c>
      <c r="G20" s="64">
        <f t="shared" si="1"/>
        <v>113.0232558139535</v>
      </c>
      <c r="H20" s="21"/>
    </row>
    <row r="21" spans="1:8" ht="73.5" customHeight="1">
      <c r="A21" s="58" t="s">
        <v>112</v>
      </c>
      <c r="B21" s="41" t="s">
        <v>113</v>
      </c>
      <c r="C21" s="42">
        <v>0</v>
      </c>
      <c r="D21" s="60">
        <v>956.1</v>
      </c>
      <c r="E21" s="60">
        <v>0</v>
      </c>
      <c r="F21" s="64">
        <f t="shared" si="0"/>
        <v>0</v>
      </c>
      <c r="G21" s="64">
        <v>0</v>
      </c>
      <c r="H21" s="21"/>
    </row>
    <row r="22" spans="1:8" ht="51.75" customHeight="1">
      <c r="A22" s="52" t="s">
        <v>65</v>
      </c>
      <c r="B22" s="51" t="s">
        <v>80</v>
      </c>
      <c r="C22" s="42">
        <v>100.5</v>
      </c>
      <c r="D22" s="63">
        <v>234.2</v>
      </c>
      <c r="E22" s="63">
        <v>103.8</v>
      </c>
      <c r="F22" s="64">
        <f t="shared" si="0"/>
        <v>44.321093082835183</v>
      </c>
      <c r="G22" s="64">
        <f t="shared" si="1"/>
        <v>103.28358208955224</v>
      </c>
      <c r="H22" s="21"/>
    </row>
    <row r="23" spans="1:8" ht="51" customHeight="1">
      <c r="A23" s="52" t="s">
        <v>66</v>
      </c>
      <c r="B23" s="51" t="s">
        <v>81</v>
      </c>
      <c r="C23" s="42">
        <v>100.5</v>
      </c>
      <c r="D23" s="63">
        <v>234.2</v>
      </c>
      <c r="E23" s="63">
        <v>103.8</v>
      </c>
      <c r="F23" s="64">
        <f t="shared" si="0"/>
        <v>44.321093082835183</v>
      </c>
      <c r="G23" s="64">
        <f t="shared" si="1"/>
        <v>103.28358208955224</v>
      </c>
      <c r="H23" s="21"/>
    </row>
    <row r="24" spans="1:8" ht="14.25" customHeight="1">
      <c r="A24" s="52" t="s">
        <v>67</v>
      </c>
      <c r="B24" s="51" t="s">
        <v>82</v>
      </c>
      <c r="C24" s="42">
        <v>812.1</v>
      </c>
      <c r="D24" s="63">
        <v>1884.1</v>
      </c>
      <c r="E24" s="63">
        <v>964.4</v>
      </c>
      <c r="F24" s="64">
        <f t="shared" si="0"/>
        <v>51.18624276843056</v>
      </c>
      <c r="G24" s="64">
        <f t="shared" si="1"/>
        <v>118.75384804826992</v>
      </c>
      <c r="H24" s="21"/>
    </row>
    <row r="25" spans="1:8" ht="25.5" customHeight="1">
      <c r="A25" s="52" t="s">
        <v>68</v>
      </c>
      <c r="B25" s="51" t="s">
        <v>83</v>
      </c>
      <c r="C25" s="42">
        <v>812.1</v>
      </c>
      <c r="D25" s="63">
        <v>1884.1</v>
      </c>
      <c r="E25" s="63">
        <v>964.4</v>
      </c>
      <c r="F25" s="64">
        <f t="shared" si="0"/>
        <v>51.18624276843056</v>
      </c>
      <c r="G25" s="64">
        <f t="shared" si="1"/>
        <v>118.75384804826992</v>
      </c>
      <c r="H25" s="21"/>
    </row>
    <row r="26" spans="1:8" ht="26.25" customHeight="1">
      <c r="A26" s="52" t="s">
        <v>84</v>
      </c>
      <c r="B26" s="51" t="s">
        <v>85</v>
      </c>
      <c r="C26" s="38">
        <v>0</v>
      </c>
      <c r="D26" s="64">
        <v>0</v>
      </c>
      <c r="E26" s="64">
        <v>0</v>
      </c>
      <c r="F26" s="64">
        <v>0</v>
      </c>
      <c r="G26" s="64">
        <v>0</v>
      </c>
      <c r="H26" s="21"/>
    </row>
    <row r="27" spans="1:8" ht="24.75" customHeight="1">
      <c r="A27" s="19" t="s">
        <v>86</v>
      </c>
      <c r="B27" s="2" t="s">
        <v>87</v>
      </c>
      <c r="C27" s="38">
        <v>0</v>
      </c>
      <c r="D27" s="64">
        <v>0</v>
      </c>
      <c r="E27" s="64">
        <v>0</v>
      </c>
      <c r="F27" s="64">
        <v>0</v>
      </c>
      <c r="G27" s="64">
        <v>0</v>
      </c>
      <c r="H27" s="21"/>
    </row>
    <row r="28" spans="1:8" ht="14.25" customHeight="1">
      <c r="A28" s="23" t="s">
        <v>4</v>
      </c>
      <c r="B28" s="24"/>
      <c r="C28" s="40">
        <f>C30+C34+C36+C39+C42+C44</f>
        <v>3342.7000000000003</v>
      </c>
      <c r="D28" s="40">
        <f>D30+D34+D36+D39+D42+D44</f>
        <v>10623.2</v>
      </c>
      <c r="E28" s="40">
        <f>E30+E34+E36+E39+E42+E44</f>
        <v>4020.4</v>
      </c>
      <c r="F28" s="37">
        <f>E28/D28*100</f>
        <v>37.845470291437607</v>
      </c>
      <c r="G28" s="37">
        <f>E28/C28*100</f>
        <v>120.27402997576809</v>
      </c>
    </row>
    <row r="29" spans="1:8">
      <c r="A29" s="8" t="s">
        <v>3</v>
      </c>
      <c r="B29" s="16"/>
      <c r="C29" s="22"/>
      <c r="D29" s="37"/>
      <c r="E29" s="37"/>
      <c r="F29" s="37"/>
      <c r="G29" s="37"/>
    </row>
    <row r="30" spans="1:8" ht="15.75" customHeight="1">
      <c r="A30" s="8" t="s">
        <v>5</v>
      </c>
      <c r="B30" s="9" t="s">
        <v>6</v>
      </c>
      <c r="C30" s="44">
        <v>1311.1</v>
      </c>
      <c r="D30" s="44">
        <f>D31+D32+D33</f>
        <v>2830.7999999999997</v>
      </c>
      <c r="E30" s="44">
        <f>E31+E32+E33</f>
        <v>1415.5</v>
      </c>
      <c r="F30" s="44">
        <f t="shared" ref="F30:F43" si="2">E30/D30*100</f>
        <v>50.003532570298162</v>
      </c>
      <c r="G30" s="44">
        <f t="shared" ref="G30:G45" si="3">E30/C30*100</f>
        <v>107.96277934558769</v>
      </c>
    </row>
    <row r="31" spans="1:8" ht="51.75" customHeight="1">
      <c r="A31" s="8" t="s">
        <v>7</v>
      </c>
      <c r="B31" s="10" t="s">
        <v>8</v>
      </c>
      <c r="C31" s="44">
        <v>1308.2</v>
      </c>
      <c r="D31" s="47">
        <v>2819.7</v>
      </c>
      <c r="E31" s="44">
        <v>1415.5</v>
      </c>
      <c r="F31" s="44">
        <f t="shared" si="2"/>
        <v>50.200375926517005</v>
      </c>
      <c r="G31" s="44">
        <f t="shared" si="3"/>
        <v>108.20210976914844</v>
      </c>
    </row>
    <row r="32" spans="1:8" ht="17.25" customHeight="1">
      <c r="A32" s="8" t="s">
        <v>9</v>
      </c>
      <c r="B32" s="9" t="s">
        <v>10</v>
      </c>
      <c r="C32" s="44">
        <v>0</v>
      </c>
      <c r="D32" s="47">
        <v>5</v>
      </c>
      <c r="E32" s="44">
        <v>0</v>
      </c>
      <c r="F32" s="44">
        <f t="shared" si="2"/>
        <v>0</v>
      </c>
      <c r="G32" s="44">
        <v>0</v>
      </c>
    </row>
    <row r="33" spans="1:8" ht="14.25" customHeight="1">
      <c r="A33" s="8" t="s">
        <v>11</v>
      </c>
      <c r="B33" s="9" t="s">
        <v>12</v>
      </c>
      <c r="C33" s="44">
        <v>2.9</v>
      </c>
      <c r="D33" s="44">
        <v>6.1</v>
      </c>
      <c r="E33" s="44">
        <v>0</v>
      </c>
      <c r="F33" s="44">
        <f t="shared" si="2"/>
        <v>0</v>
      </c>
      <c r="G33" s="44">
        <f t="shared" si="3"/>
        <v>0</v>
      </c>
    </row>
    <row r="34" spans="1:8" ht="19.5" customHeight="1">
      <c r="A34" s="8" t="s">
        <v>13</v>
      </c>
      <c r="B34" s="9" t="s">
        <v>14</v>
      </c>
      <c r="C34" s="44">
        <v>100.5</v>
      </c>
      <c r="D34" s="44">
        <f>D35</f>
        <v>234.2</v>
      </c>
      <c r="E34" s="44">
        <f>E35</f>
        <v>103.8</v>
      </c>
      <c r="F34" s="44">
        <f t="shared" si="2"/>
        <v>44.321093082835183</v>
      </c>
      <c r="G34" s="44">
        <f t="shared" si="3"/>
        <v>103.28358208955224</v>
      </c>
    </row>
    <row r="35" spans="1:8" ht="25.5">
      <c r="A35" s="8" t="s">
        <v>15</v>
      </c>
      <c r="B35" s="9" t="s">
        <v>16</v>
      </c>
      <c r="C35" s="44">
        <v>100.5</v>
      </c>
      <c r="D35" s="44">
        <v>234.2</v>
      </c>
      <c r="E35" s="44">
        <v>103.8</v>
      </c>
      <c r="F35" s="44">
        <f t="shared" si="2"/>
        <v>44.321093082835183</v>
      </c>
      <c r="G35" s="44">
        <f t="shared" si="3"/>
        <v>103.28358208955224</v>
      </c>
    </row>
    <row r="36" spans="1:8" ht="15.75" customHeight="1">
      <c r="A36" s="8" t="s">
        <v>17</v>
      </c>
      <c r="B36" s="9" t="s">
        <v>18</v>
      </c>
      <c r="C36" s="44">
        <v>117.4</v>
      </c>
      <c r="D36" s="44">
        <f>D37+D38</f>
        <v>1050.9000000000001</v>
      </c>
      <c r="E36" s="44">
        <f>E37+E38</f>
        <v>650.29999999999995</v>
      </c>
      <c r="F36" s="44">
        <f t="shared" si="2"/>
        <v>61.880293082120076</v>
      </c>
      <c r="G36" s="44" t="s">
        <v>107</v>
      </c>
      <c r="H36" s="30"/>
    </row>
    <row r="37" spans="1:8" ht="25.5">
      <c r="A37" s="8" t="s">
        <v>19</v>
      </c>
      <c r="B37" s="9" t="s">
        <v>20</v>
      </c>
      <c r="C37" s="44">
        <v>84.4</v>
      </c>
      <c r="D37" s="44">
        <v>1050.9000000000001</v>
      </c>
      <c r="E37" s="44">
        <v>650.29999999999995</v>
      </c>
      <c r="F37" s="44">
        <f t="shared" si="2"/>
        <v>61.880293082120076</v>
      </c>
      <c r="G37" s="44" t="s">
        <v>108</v>
      </c>
    </row>
    <row r="38" spans="1:8" ht="32.25" customHeight="1">
      <c r="A38" s="11" t="s">
        <v>46</v>
      </c>
      <c r="B38" s="9" t="s">
        <v>45</v>
      </c>
      <c r="C38" s="44">
        <v>33</v>
      </c>
      <c r="D38" s="44">
        <v>0</v>
      </c>
      <c r="E38" s="44">
        <v>0</v>
      </c>
      <c r="F38" s="44">
        <v>0</v>
      </c>
      <c r="G38" s="44">
        <f t="shared" si="3"/>
        <v>0</v>
      </c>
    </row>
    <row r="39" spans="1:8" ht="15.75" customHeight="1">
      <c r="A39" s="8" t="s">
        <v>21</v>
      </c>
      <c r="B39" s="9" t="s">
        <v>22</v>
      </c>
      <c r="C39" s="44">
        <v>195.7</v>
      </c>
      <c r="D39" s="44">
        <f>D40+D41</f>
        <v>3335.3</v>
      </c>
      <c r="E39" s="44">
        <f>E40+E41</f>
        <v>178.79999999999998</v>
      </c>
      <c r="F39" s="44">
        <f t="shared" si="2"/>
        <v>5.3608371061073958</v>
      </c>
      <c r="G39" s="44">
        <f t="shared" si="3"/>
        <v>91.364333163004602</v>
      </c>
      <c r="H39" s="30"/>
    </row>
    <row r="40" spans="1:8" ht="17.25" customHeight="1">
      <c r="A40" s="8" t="s">
        <v>23</v>
      </c>
      <c r="B40" s="9" t="s">
        <v>24</v>
      </c>
      <c r="C40" s="44">
        <v>20.399999999999999</v>
      </c>
      <c r="D40" s="44">
        <v>11.4</v>
      </c>
      <c r="E40" s="44">
        <v>4.7</v>
      </c>
      <c r="F40" s="44">
        <f t="shared" si="2"/>
        <v>41.228070175438596</v>
      </c>
      <c r="G40" s="44">
        <f t="shared" si="3"/>
        <v>23.03921568627451</v>
      </c>
    </row>
    <row r="41" spans="1:8" ht="16.5" customHeight="1">
      <c r="A41" s="8" t="s">
        <v>25</v>
      </c>
      <c r="B41" s="9" t="s">
        <v>26</v>
      </c>
      <c r="C41" s="44">
        <v>175.3</v>
      </c>
      <c r="D41" s="44">
        <v>3323.9</v>
      </c>
      <c r="E41" s="44">
        <v>174.1</v>
      </c>
      <c r="F41" s="44">
        <f t="shared" si="2"/>
        <v>5.2378230392009382</v>
      </c>
      <c r="G41" s="44">
        <f t="shared" si="3"/>
        <v>99.315459212778094</v>
      </c>
      <c r="H41" s="30"/>
    </row>
    <row r="42" spans="1:8" ht="18" customHeight="1">
      <c r="A42" s="8" t="s">
        <v>88</v>
      </c>
      <c r="B42" s="9" t="s">
        <v>27</v>
      </c>
      <c r="C42" s="44">
        <v>1617.7</v>
      </c>
      <c r="D42" s="44">
        <f>D43</f>
        <v>3172</v>
      </c>
      <c r="E42" s="44">
        <f>E43</f>
        <v>1672</v>
      </c>
      <c r="F42" s="44">
        <f t="shared" si="2"/>
        <v>52.711223203026478</v>
      </c>
      <c r="G42" s="44">
        <f t="shared" si="3"/>
        <v>103.35661741979354</v>
      </c>
    </row>
    <row r="43" spans="1:8" ht="15.75" customHeight="1">
      <c r="A43" s="8" t="s">
        <v>28</v>
      </c>
      <c r="B43" s="9" t="s">
        <v>29</v>
      </c>
      <c r="C43" s="44">
        <v>1617.7</v>
      </c>
      <c r="D43" s="44">
        <v>3172</v>
      </c>
      <c r="E43" s="44">
        <v>1672</v>
      </c>
      <c r="F43" s="44">
        <f t="shared" si="2"/>
        <v>52.711223203026478</v>
      </c>
      <c r="G43" s="44">
        <f t="shared" si="3"/>
        <v>103.35661741979354</v>
      </c>
    </row>
    <row r="44" spans="1:8" ht="17.25" customHeight="1">
      <c r="A44" s="8" t="s">
        <v>72</v>
      </c>
      <c r="B44" s="9" t="s">
        <v>74</v>
      </c>
      <c r="C44" s="44">
        <v>0.3</v>
      </c>
      <c r="D44" s="44">
        <v>0</v>
      </c>
      <c r="E44" s="44">
        <v>0</v>
      </c>
      <c r="F44" s="44">
        <v>0</v>
      </c>
      <c r="G44" s="44">
        <f t="shared" si="3"/>
        <v>0</v>
      </c>
      <c r="H44" s="30"/>
    </row>
    <row r="45" spans="1:8" ht="17.25" customHeight="1">
      <c r="A45" s="8" t="s">
        <v>73</v>
      </c>
      <c r="B45" s="9" t="s">
        <v>75</v>
      </c>
      <c r="C45" s="44">
        <v>0.3</v>
      </c>
      <c r="D45" s="44">
        <v>0</v>
      </c>
      <c r="E45" s="44">
        <v>0</v>
      </c>
      <c r="F45" s="44">
        <v>0</v>
      </c>
      <c r="G45" s="44">
        <f t="shared" si="3"/>
        <v>0</v>
      </c>
    </row>
    <row r="46" spans="1:8" ht="27" customHeight="1">
      <c r="A46" s="12" t="s">
        <v>30</v>
      </c>
      <c r="B46" s="13"/>
      <c r="C46" s="39">
        <f>C5-C28</f>
        <v>-623.50000000000045</v>
      </c>
      <c r="D46" s="64">
        <f>D5-D28</f>
        <v>-149.30000000000109</v>
      </c>
      <c r="E46" s="64">
        <f>E5-E28</f>
        <v>1551.9</v>
      </c>
      <c r="F46" s="64"/>
      <c r="G46" s="64"/>
    </row>
    <row r="47" spans="1:8">
      <c r="A47" s="14" t="s">
        <v>31</v>
      </c>
      <c r="B47" s="15"/>
      <c r="C47" s="37">
        <f t="shared" ref="C47" si="4">C49</f>
        <v>623.5</v>
      </c>
      <c r="D47" s="37">
        <f t="shared" ref="D47:E47" si="5">D49</f>
        <v>149.30000000000109</v>
      </c>
      <c r="E47" s="37">
        <f t="shared" si="5"/>
        <v>-1551.8999999999996</v>
      </c>
      <c r="F47" s="37"/>
      <c r="G47" s="37"/>
    </row>
    <row r="48" spans="1:8">
      <c r="A48" s="4" t="s">
        <v>3</v>
      </c>
      <c r="B48" s="9"/>
      <c r="C48" s="39"/>
      <c r="D48" s="44"/>
      <c r="E48" s="44"/>
      <c r="F48" s="44"/>
      <c r="G48" s="44"/>
    </row>
    <row r="49" spans="1:7" ht="31.5" customHeight="1">
      <c r="A49" s="4" t="s">
        <v>32</v>
      </c>
      <c r="B49" s="9" t="s">
        <v>33</v>
      </c>
      <c r="C49" s="39">
        <f>C50+C51</f>
        <v>623.5</v>
      </c>
      <c r="D49" s="44">
        <f t="shared" ref="D49:E49" si="6">D50+D51</f>
        <v>149.30000000000109</v>
      </c>
      <c r="E49" s="44">
        <f t="shared" si="6"/>
        <v>-1551.8999999999996</v>
      </c>
      <c r="F49" s="44"/>
      <c r="G49" s="44"/>
    </row>
    <row r="50" spans="1:7" ht="27.75" customHeight="1">
      <c r="A50" s="4" t="s">
        <v>34</v>
      </c>
      <c r="B50" s="9" t="s">
        <v>35</v>
      </c>
      <c r="C50" s="46">
        <v>-2750.6</v>
      </c>
      <c r="D50" s="44">
        <v>-10473.9</v>
      </c>
      <c r="E50" s="44">
        <v>-5647.2</v>
      </c>
      <c r="F50" s="44"/>
      <c r="G50" s="44"/>
    </row>
    <row r="51" spans="1:7" ht="29.25" customHeight="1">
      <c r="A51" s="4" t="s">
        <v>36</v>
      </c>
      <c r="B51" s="9" t="s">
        <v>37</v>
      </c>
      <c r="C51" s="46">
        <v>3374.1</v>
      </c>
      <c r="D51" s="44">
        <v>10623.2</v>
      </c>
      <c r="E51" s="44">
        <v>4095.3</v>
      </c>
      <c r="F51" s="44"/>
      <c r="G51" s="44"/>
    </row>
    <row r="54" spans="1:7" ht="0.75" customHeight="1"/>
    <row r="55" spans="1:7" ht="26.25" customHeight="1">
      <c r="A55" s="49" t="s">
        <v>42</v>
      </c>
      <c r="B55" s="49"/>
      <c r="C55" s="49"/>
      <c r="D55" s="49"/>
      <c r="E55" s="49"/>
      <c r="F55" s="49"/>
      <c r="G55" s="49"/>
    </row>
  </sheetData>
  <mergeCells count="2">
    <mergeCell ref="A55:G55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6" sqref="B6"/>
    </sheetView>
  </sheetViews>
  <sheetFormatPr defaultRowHeight="12.75"/>
  <cols>
    <col min="1" max="1" width="26.5703125" style="6" customWidth="1"/>
    <col min="2" max="2" width="18.7109375" style="6" customWidth="1"/>
    <col min="3" max="3" width="14.5703125" style="6" customWidth="1"/>
    <col min="4" max="4" width="18.28515625" style="6" customWidth="1"/>
    <col min="5" max="5" width="14" style="6" customWidth="1"/>
    <col min="6" max="6" width="13.5703125" style="6" customWidth="1"/>
    <col min="7" max="7" width="14.140625" style="6" customWidth="1"/>
    <col min="8" max="16384" width="9.140625" style="6"/>
  </cols>
  <sheetData>
    <row r="2" spans="1:7" ht="96" customHeight="1">
      <c r="A2" s="50" t="s">
        <v>103</v>
      </c>
      <c r="B2" s="49"/>
      <c r="C2" s="49"/>
      <c r="D2" s="49"/>
      <c r="E2" s="49"/>
      <c r="F2" s="49"/>
      <c r="G2" s="49"/>
    </row>
    <row r="3" spans="1:7">
      <c r="G3" s="7"/>
    </row>
    <row r="4" spans="1:7" ht="74.25" customHeight="1">
      <c r="A4" s="3" t="s">
        <v>38</v>
      </c>
      <c r="B4" s="3" t="s">
        <v>43</v>
      </c>
      <c r="C4" s="45" t="s">
        <v>104</v>
      </c>
      <c r="D4" s="45" t="s">
        <v>105</v>
      </c>
      <c r="E4" s="45" t="s">
        <v>106</v>
      </c>
      <c r="F4" s="33" t="s">
        <v>92</v>
      </c>
      <c r="G4" s="33" t="s">
        <v>93</v>
      </c>
    </row>
    <row r="5" spans="1:7" ht="40.5" customHeight="1">
      <c r="A5" s="18" t="s">
        <v>39</v>
      </c>
      <c r="B5" s="48">
        <v>4.75</v>
      </c>
      <c r="C5" s="32">
        <v>721.8</v>
      </c>
      <c r="D5" s="32">
        <v>1534.2</v>
      </c>
      <c r="E5" s="32">
        <v>701.1</v>
      </c>
      <c r="F5" s="32">
        <f>E5/D5*100</f>
        <v>45.698083691826355</v>
      </c>
      <c r="G5" s="32">
        <f>E5/C5*100</f>
        <v>97.132169576059852</v>
      </c>
    </row>
    <row r="6" spans="1:7" ht="30" customHeight="1">
      <c r="A6" s="4" t="s">
        <v>40</v>
      </c>
      <c r="B6" s="48">
        <v>4.8</v>
      </c>
      <c r="C6" s="32">
        <v>675.1</v>
      </c>
      <c r="D6" s="32">
        <v>1652.2</v>
      </c>
      <c r="E6" s="32">
        <v>736.4</v>
      </c>
      <c r="F6" s="32">
        <f>E6/D6*100</f>
        <v>44.570875196707419</v>
      </c>
      <c r="G6" s="32">
        <f>E6/C6*100</f>
        <v>109.08013627610724</v>
      </c>
    </row>
    <row r="10" spans="1:7" ht="14.25">
      <c r="A10" s="49" t="s">
        <v>44</v>
      </c>
      <c r="B10" s="49"/>
      <c r="C10" s="49"/>
      <c r="D10" s="49"/>
      <c r="E10" s="49"/>
      <c r="F10" s="49"/>
      <c r="G10" s="49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E6" sqref="E6"/>
    </sheetView>
  </sheetViews>
  <sheetFormatPr defaultRowHeight="12.75"/>
  <cols>
    <col min="1" max="1" width="39.7109375" style="6" customWidth="1"/>
    <col min="2" max="2" width="16.85546875" style="6" customWidth="1"/>
    <col min="3" max="3" width="17.42578125" style="6" customWidth="1"/>
    <col min="4" max="4" width="14.28515625" style="6" customWidth="1"/>
    <col min="5" max="5" width="14.5703125" style="6" customWidth="1"/>
    <col min="6" max="6" width="17.7109375" style="6" customWidth="1"/>
    <col min="7" max="16384" width="9.140625" style="6"/>
  </cols>
  <sheetData>
    <row r="2" spans="1:7" ht="96" customHeight="1">
      <c r="A2" s="50" t="s">
        <v>100</v>
      </c>
      <c r="B2" s="49"/>
      <c r="C2" s="49"/>
      <c r="D2" s="49"/>
      <c r="E2" s="49"/>
      <c r="F2" s="49"/>
    </row>
    <row r="3" spans="1:7">
      <c r="F3" s="7"/>
    </row>
    <row r="4" spans="1:7" ht="66.75" customHeight="1">
      <c r="A4" s="17" t="s">
        <v>69</v>
      </c>
      <c r="B4" s="45" t="s">
        <v>101</v>
      </c>
      <c r="C4" s="45" t="s">
        <v>98</v>
      </c>
      <c r="D4" s="45" t="s">
        <v>102</v>
      </c>
      <c r="E4" s="33" t="s">
        <v>94</v>
      </c>
      <c r="F4" s="33" t="s">
        <v>91</v>
      </c>
    </row>
    <row r="5" spans="1:7" s="31" customFormat="1" ht="66.75" customHeight="1">
      <c r="A5" s="34" t="s">
        <v>89</v>
      </c>
      <c r="B5" s="35">
        <v>0</v>
      </c>
      <c r="C5" s="35">
        <v>2</v>
      </c>
      <c r="D5" s="35">
        <v>0</v>
      </c>
      <c r="E5" s="35">
        <f t="shared" ref="E5:E6" si="0">D5/C5*100</f>
        <v>0</v>
      </c>
      <c r="F5" s="44">
        <v>0</v>
      </c>
    </row>
    <row r="6" spans="1:7" ht="52.5" customHeight="1">
      <c r="A6" s="20" t="s">
        <v>76</v>
      </c>
      <c r="B6" s="35">
        <v>175.3</v>
      </c>
      <c r="C6" s="35">
        <v>2178.9</v>
      </c>
      <c r="D6" s="35">
        <v>174.1</v>
      </c>
      <c r="E6" s="35">
        <f t="shared" si="0"/>
        <v>7.9902703198861804</v>
      </c>
      <c r="F6" s="44">
        <f t="shared" ref="F6" si="1">D6/B6*100</f>
        <v>99.315459212778094</v>
      </c>
    </row>
    <row r="7" spans="1:7" ht="53.25" customHeight="1">
      <c r="A7" s="20" t="s">
        <v>77</v>
      </c>
      <c r="B7" s="35">
        <v>84.4</v>
      </c>
      <c r="C7" s="35">
        <v>1050.9000000000001</v>
      </c>
      <c r="D7" s="35">
        <v>650.29999999999995</v>
      </c>
      <c r="E7" s="35">
        <f>D7/C7*100</f>
        <v>61.880293082120076</v>
      </c>
      <c r="F7" s="44" t="s">
        <v>108</v>
      </c>
    </row>
    <row r="8" spans="1:7">
      <c r="A8" s="5" t="s">
        <v>70</v>
      </c>
      <c r="B8" s="29">
        <f>SUM(B5:B7)</f>
        <v>259.70000000000005</v>
      </c>
      <c r="C8" s="29">
        <f>SUM(C5:C7)</f>
        <v>3231.8</v>
      </c>
      <c r="D8" s="29">
        <f>SUM(D5:D7)</f>
        <v>824.4</v>
      </c>
      <c r="E8" s="29">
        <f t="shared" ref="E8" si="2">D8/C8*100</f>
        <v>25.509004270066214</v>
      </c>
      <c r="F8" s="37" t="s">
        <v>109</v>
      </c>
      <c r="G8" s="30"/>
    </row>
    <row r="12" spans="1:7" ht="14.25">
      <c r="A12" s="49" t="s">
        <v>71</v>
      </c>
      <c r="B12" s="49"/>
      <c r="C12" s="49"/>
      <c r="D12" s="49"/>
      <c r="E12" s="49"/>
      <c r="F12" s="49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2021-04-26T05:22:57Z</cp:lastPrinted>
  <dcterms:created xsi:type="dcterms:W3CDTF">2017-04-17T10:25:39Z</dcterms:created>
  <dcterms:modified xsi:type="dcterms:W3CDTF">2021-07-20T06:45:55Z</dcterms:modified>
</cp:coreProperties>
</file>