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1'!$G$7</definedName>
  </definedNames>
  <calcPr calcId="125725"/>
</workbook>
</file>

<file path=xl/calcChain.xml><?xml version="1.0" encoding="utf-8"?>
<calcChain xmlns="http://schemas.openxmlformats.org/spreadsheetml/2006/main">
  <c r="D45" i="1"/>
  <c r="E45"/>
  <c r="D46"/>
  <c r="D48"/>
  <c r="E48"/>
  <c r="E46" s="1"/>
  <c r="G29"/>
  <c r="G30"/>
  <c r="G32"/>
  <c r="G33"/>
  <c r="G34"/>
  <c r="G35"/>
  <c r="G36"/>
  <c r="G37"/>
  <c r="G38"/>
  <c r="G40"/>
  <c r="G41"/>
  <c r="G42"/>
  <c r="G43"/>
  <c r="G44"/>
  <c r="E38"/>
  <c r="D38"/>
  <c r="E35"/>
  <c r="D35"/>
  <c r="E29"/>
  <c r="D29"/>
  <c r="D27" s="1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F8"/>
  <c r="F9"/>
  <c r="F10"/>
  <c r="F11"/>
  <c r="F12"/>
  <c r="F13"/>
  <c r="F14"/>
  <c r="F16"/>
  <c r="F17"/>
  <c r="F18"/>
  <c r="F19"/>
  <c r="F21"/>
  <c r="F22"/>
  <c r="F23"/>
  <c r="F24"/>
  <c r="F6" i="3"/>
  <c r="F29" i="1"/>
  <c r="F30"/>
  <c r="F32"/>
  <c r="F33"/>
  <c r="F34"/>
  <c r="F36"/>
  <c r="F37"/>
  <c r="F38"/>
  <c r="F39"/>
  <c r="F40"/>
  <c r="F41"/>
  <c r="F42"/>
  <c r="F43"/>
  <c r="F44"/>
  <c r="C27"/>
  <c r="F7" i="3"/>
  <c r="E7"/>
  <c r="E5"/>
  <c r="C9"/>
  <c r="D9"/>
  <c r="B9"/>
  <c r="F35" i="1" l="1"/>
  <c r="G7"/>
  <c r="F7"/>
  <c r="D5"/>
  <c r="C5"/>
  <c r="C45" s="1"/>
  <c r="E27"/>
  <c r="C48"/>
  <c r="C46" s="1"/>
  <c r="F9" i="3" l="1"/>
  <c r="F27" i="1"/>
  <c r="G27"/>
  <c r="E5"/>
  <c r="F5" l="1"/>
  <c r="G5"/>
  <c r="E6" i="3" l="1"/>
  <c r="E9" l="1"/>
  <c r="G6" i="2" l="1"/>
  <c r="F6"/>
  <c r="G5"/>
  <c r="F5"/>
</calcChain>
</file>

<file path=xl/sharedStrings.xml><?xml version="1.0" encoding="utf-8"?>
<sst xmlns="http://schemas.openxmlformats.org/spreadsheetml/2006/main" count="114" uniqueCount="109">
  <si>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</si>
  <si>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</si>
  <si>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</si>
  <si>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</si>
  <si>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</si>
  <si>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</si>
  <si>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</si>
  <si>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</si>
  <si>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</si>
  <si>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</si>
  <si>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</si>
  <si>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</si>
  <si>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</si>
  <si>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</si>
  <si>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</si>
  <si>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</si>
  <si>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</si>
  <si>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</si>
  <si>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</si>
  <si>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</si>
  <si>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</si>
  <si>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</si>
  <si>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</si>
  <si>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</si>
  <si>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</si>
  <si>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</si>
  <si>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</si>
  <si>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</si>
  <si>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</si>
  <si>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</si>
  <si>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</si>
  <si>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</si>
  <si>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</si>
  <si>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</si>
  <si>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</si>
  <si>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</si>
  <si>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</si>
  <si>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</si>
  <si>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</si>
  <si>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</si>
  <si>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</si>
  <si>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</si>
  <si>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                         Е.А. Малышева</t>
  </si>
  <si>
    <t xml:space="preserve">Среднесписочная численность работников </t>
  </si>
  <si>
    <t>Начальник финансового управления                                                                                            Е.А. Малышева</t>
  </si>
  <si>
    <t>00 0412 0000000000 000</t>
  </si>
  <si>
    <t>Другие вопросы в области национальной экономики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</si>
  <si>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</si>
  <si>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</si>
  <si>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</si>
  <si>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</si>
  <si>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</si>
  <si>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</si>
  <si>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</si>
  <si>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</si>
  <si>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</si>
  <si>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</si>
  <si>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</si>
  <si>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</si>
  <si>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</si>
  <si>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</si>
  <si>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11105000000000120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</si>
  <si>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</si>
  <si>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</si>
  <si>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</si>
  <si>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</si>
  <si>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</si>
  <si>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</si>
  <si>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</si>
  <si>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</si>
  <si>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</si>
  <si>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Е.А. Малышева</t>
  </si>
  <si>
    <t>Социальная политика</t>
  </si>
  <si>
    <t>Охрана семьи и детства</t>
  </si>
  <si>
    <t>00 1000 0000000000 000</t>
  </si>
  <si>
    <t>00 1004 0000000000 000</t>
  </si>
  <si>
    <t>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</si>
  <si>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>Муниципальная программа "Ремонт автомобильных дорог Максимовского муниципального образования Базарно-Карабулакского муниципального района"</t>
  </si>
  <si>
    <t>Муниципальная программа «Укрепление материально-технической базы МБУК «КДЦ Максимовского МО» на 2019 год</t>
  </si>
  <si>
    <t>20200000000000150</t>
  </si>
  <si>
    <t>20210000000000150</t>
  </si>
  <si>
    <t>20215001100001150</t>
  </si>
  <si>
    <t>Субсидии бюджетам сельских поселений на поддержку отрасли культуры</t>
  </si>
  <si>
    <t>2022551910000150</t>
  </si>
  <si>
    <t>20230000000000150</t>
  </si>
  <si>
    <t>20235118100000150</t>
  </si>
  <si>
    <t>20240000000000150</t>
  </si>
  <si>
    <t>20249999100000150</t>
  </si>
  <si>
    <t>Безвозмездные поступления физических лиц</t>
  </si>
  <si>
    <t>20705030100073150</t>
  </si>
  <si>
    <t>Безвозмездные перечисления организаций</t>
  </si>
  <si>
    <t>20405099100073150</t>
  </si>
  <si>
    <t>Культура и кинематография</t>
  </si>
  <si>
    <t>% исполнения плана                       2020 года</t>
  </si>
  <si>
    <t>% исполнения 2020 года к 2019 году</t>
  </si>
  <si>
    <t>% исполнения плана 2020 года</t>
  </si>
  <si>
    <t>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</si>
  <si>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 xml:space="preserve">% исполнения плана 2020 года  </t>
  </si>
  <si>
    <t xml:space="preserve">% исполнения 2020 года к 2019 году  </t>
  </si>
  <si>
    <t xml:space="preserve">Сведения об исполнении бюджета Максимовского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января 2021 года
</t>
  </si>
  <si>
    <t>Исполнено на 1 января 2020 г. (тыс.руб)</t>
  </si>
  <si>
    <t>Утвержденные бюджетные назначения на           1 января 2021 г. (тыс.руб)</t>
  </si>
  <si>
    <t>Исполнено на 1 января 2021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</si>
  <si>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Максимовскому муниципальному образованию Базарно-Карабулакского муниципального района
на 1 января 2021 года
</t>
  </si>
  <si>
    <t>Исполнено на            1 января 2020 г. (тыс.руб)</t>
  </si>
  <si>
    <t>Утвержденные бюджетные назначения на                      1 января 2021 г. (тыс.руб)</t>
  </si>
  <si>
    <t>Исполнено на      1 января 2021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</si>
  <si>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Максимовского муниципального образования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2021 года     
</t>
  </si>
  <si>
    <t>Исполнено на     1 января 2021 г. (тыс.руб)</t>
  </si>
</sst>
</file>

<file path=xl/styles.xml><?xml version="1.0" encoding="utf-8"?>
<styleSheet xmlns="http://schemas.openxmlformats.org/spreadsheetml/2006/main">
  <numFmts count="3">
    <numFmt numFmtId="41" formatCode="_-* #,##0\ _₽_-;\-* #,##0\ _₽_-;_-* &quot;-&quot;\ _₽_-;_-@_-"/>
    <numFmt numFmtId="164" formatCode="_-* #,##0.0\ _₽_-;\-* #,##0.0\ _₽_-;_-* &quot;-&quot;?\ _₽_-;_-@_-"/>
    <numFmt numFmtId="165" formatCode="000"/>
  </numFmts>
  <fonts count="9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2">
      <alignment horizontal="left" wrapText="1"/>
    </xf>
    <xf numFmtId="0" fontId="6" fillId="0" borderId="0"/>
    <xf numFmtId="0" fontId="8" fillId="0" borderId="0"/>
    <xf numFmtId="0" fontId="6" fillId="0" borderId="0"/>
  </cellStyleXfs>
  <cellXfs count="55">
    <xf numFmtId="0" fontId="0" fillId="0" borderId="0" xfId="0"/>
    <xf numFmtId="1" fontId="2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1" applyNumberFormat="1" applyFont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165" fontId="7" fillId="0" borderId="1" xfId="2" applyNumberFormat="1" applyFont="1" applyFill="1" applyBorder="1" applyAlignment="1" applyProtection="1">
      <alignment wrapText="1"/>
      <protection hidden="1"/>
    </xf>
    <xf numFmtId="0" fontId="4" fillId="0" borderId="0" xfId="0" applyFont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right" vertical="top" wrapText="1"/>
    </xf>
    <xf numFmtId="164" fontId="3" fillId="0" borderId="4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top" wrapText="1"/>
    </xf>
    <xf numFmtId="41" fontId="3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41" fontId="4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/>
    <xf numFmtId="0" fontId="4" fillId="0" borderId="0" xfId="0" applyFont="1"/>
    <xf numFmtId="0" fontId="3" fillId="0" borderId="1" xfId="0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5" fontId="7" fillId="0" borderId="1" xfId="4" applyNumberFormat="1" applyFont="1" applyFill="1" applyBorder="1" applyAlignment="1" applyProtection="1">
      <alignment wrapText="1"/>
      <protection hidden="1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right" vertical="center" wrapText="1"/>
    </xf>
    <xf numFmtId="164" fontId="4" fillId="3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5">
    <cellStyle name="xl71" xfId="1"/>
    <cellStyle name="Обычный" xfId="0" builtinId="0"/>
    <cellStyle name="Обычный 2" xfId="2"/>
    <cellStyle name="Обычный 2 2" xfId="3"/>
    <cellStyle name="Обычный 2 2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54"/>
  <sheetViews>
    <sheetView topLeftCell="A35" zoomScaleNormal="100" workbookViewId="0">
      <selection activeCell="D8" sqref="D8"/>
    </sheetView>
  </sheetViews>
  <sheetFormatPr defaultRowHeight="12.75"/>
  <cols>
    <col min="1" max="1" width="32.5703125" style="6" customWidth="1"/>
    <col min="2" max="2" width="19.7109375" style="6" customWidth="1"/>
    <col min="3" max="3" width="14.28515625" style="6" customWidth="1"/>
    <col min="4" max="4" width="15.85546875" style="6" customWidth="1"/>
    <col min="5" max="6" width="13.140625" style="6" customWidth="1"/>
    <col min="7" max="7" width="13" style="6" customWidth="1"/>
    <col min="8" max="16384" width="9.140625" style="6"/>
  </cols>
  <sheetData>
    <row r="2" spans="1:8" ht="66.75" customHeight="1">
      <c r="A2" s="54" t="s">
        <v>99</v>
      </c>
      <c r="B2" s="54"/>
      <c r="C2" s="54"/>
      <c r="D2" s="54"/>
      <c r="E2" s="54"/>
      <c r="F2" s="54"/>
      <c r="G2" s="54"/>
    </row>
    <row r="3" spans="1:8">
      <c r="G3" s="7" t="s">
        <v>41</v>
      </c>
    </row>
    <row r="4" spans="1:8" ht="71.25" customHeight="1">
      <c r="A4" s="3" t="s">
        <v>0</v>
      </c>
      <c r="B4" s="3" t="s">
        <v>1</v>
      </c>
      <c r="C4" s="3" t="s">
        <v>100</v>
      </c>
      <c r="D4" s="3" t="s">
        <v>101</v>
      </c>
      <c r="E4" s="3" t="s">
        <v>102</v>
      </c>
      <c r="F4" s="3" t="s">
        <v>93</v>
      </c>
      <c r="G4" s="3" t="s">
        <v>94</v>
      </c>
    </row>
    <row r="5" spans="1:8" ht="20.25" customHeight="1">
      <c r="A5" s="27" t="s">
        <v>2</v>
      </c>
      <c r="B5" s="28"/>
      <c r="C5" s="40">
        <f>C7+C17</f>
        <v>11983.100000000002</v>
      </c>
      <c r="D5" s="51">
        <f>D7+D17</f>
        <v>8080.3</v>
      </c>
      <c r="E5" s="51">
        <f>E7+E17</f>
        <v>7621.6</v>
      </c>
      <c r="F5" s="51">
        <f>E5/D5*100</f>
        <v>94.323230573122288</v>
      </c>
      <c r="G5" s="51">
        <f>E5/C5*100</f>
        <v>63.602907427961043</v>
      </c>
      <c r="H5" s="21"/>
    </row>
    <row r="6" spans="1:8" ht="15" customHeight="1">
      <c r="A6" s="29" t="s">
        <v>3</v>
      </c>
      <c r="B6" s="30"/>
      <c r="C6" s="41"/>
      <c r="D6" s="52"/>
      <c r="E6" s="52"/>
      <c r="F6" s="51"/>
      <c r="G6" s="51"/>
      <c r="H6" s="21"/>
    </row>
    <row r="7" spans="1:8" ht="17.25" customHeight="1">
      <c r="A7" s="19" t="s">
        <v>47</v>
      </c>
      <c r="B7" s="1">
        <v>1E+16</v>
      </c>
      <c r="C7" s="46">
        <v>5847.6</v>
      </c>
      <c r="D7" s="52">
        <v>4569.1000000000004</v>
      </c>
      <c r="E7" s="52">
        <v>4334.5</v>
      </c>
      <c r="F7" s="52">
        <f t="shared" ref="F7:F24" si="0">E7/D7*100</f>
        <v>94.86550961896215</v>
      </c>
      <c r="G7" s="52">
        <f t="shared" ref="G7:G26" si="1">E7/C7*100</f>
        <v>74.124427115397765</v>
      </c>
      <c r="H7" s="21"/>
    </row>
    <row r="8" spans="1:8" ht="16.5" customHeight="1">
      <c r="A8" s="19" t="s">
        <v>48</v>
      </c>
      <c r="B8" s="1">
        <v>1.01E+16</v>
      </c>
      <c r="C8" s="46">
        <v>755.1</v>
      </c>
      <c r="D8" s="52">
        <v>622.1</v>
      </c>
      <c r="E8" s="52">
        <v>912.9</v>
      </c>
      <c r="F8" s="52">
        <f t="shared" si="0"/>
        <v>146.74489631891979</v>
      </c>
      <c r="G8" s="52">
        <f t="shared" si="1"/>
        <v>120.89789431863329</v>
      </c>
      <c r="H8" s="21"/>
    </row>
    <row r="9" spans="1:8" ht="18" customHeight="1">
      <c r="A9" s="19" t="s">
        <v>49</v>
      </c>
      <c r="B9" s="2" t="s">
        <v>50</v>
      </c>
      <c r="C9" s="46">
        <v>755.1</v>
      </c>
      <c r="D9" s="52">
        <v>622.1</v>
      </c>
      <c r="E9" s="52">
        <v>912.9</v>
      </c>
      <c r="F9" s="52">
        <f t="shared" si="0"/>
        <v>146.74489631891979</v>
      </c>
      <c r="G9" s="52">
        <f t="shared" si="1"/>
        <v>120.89789431863329</v>
      </c>
      <c r="H9" s="21"/>
    </row>
    <row r="10" spans="1:8" ht="16.5" customHeight="1">
      <c r="A10" s="19" t="s">
        <v>51</v>
      </c>
      <c r="B10" s="1">
        <v>1.05E+16</v>
      </c>
      <c r="C10" s="46">
        <v>2655.9</v>
      </c>
      <c r="D10" s="52">
        <v>1663</v>
      </c>
      <c r="E10" s="52">
        <v>1463.9</v>
      </c>
      <c r="F10" s="52">
        <f t="shared" si="0"/>
        <v>88.027660853878544</v>
      </c>
      <c r="G10" s="52">
        <f t="shared" si="1"/>
        <v>55.118792123197416</v>
      </c>
      <c r="H10" s="21"/>
    </row>
    <row r="11" spans="1:8" ht="16.5" customHeight="1">
      <c r="A11" s="19" t="s">
        <v>52</v>
      </c>
      <c r="B11" s="2" t="s">
        <v>53</v>
      </c>
      <c r="C11" s="46">
        <v>2655.9</v>
      </c>
      <c r="D11" s="52">
        <v>1663</v>
      </c>
      <c r="E11" s="52">
        <v>1463.9</v>
      </c>
      <c r="F11" s="52">
        <f t="shared" si="0"/>
        <v>88.027660853878544</v>
      </c>
      <c r="G11" s="52">
        <f t="shared" si="1"/>
        <v>55.118792123197416</v>
      </c>
      <c r="H11" s="21"/>
    </row>
    <row r="12" spans="1:8" ht="14.25" customHeight="1">
      <c r="A12" s="19" t="s">
        <v>54</v>
      </c>
      <c r="B12" s="1">
        <v>1.06E+16</v>
      </c>
      <c r="C12" s="46">
        <v>2435.3000000000002</v>
      </c>
      <c r="D12" s="52">
        <v>2284</v>
      </c>
      <c r="E12" s="52">
        <v>1957.5</v>
      </c>
      <c r="F12" s="52">
        <f t="shared" si="0"/>
        <v>85.70490367775831</v>
      </c>
      <c r="G12" s="52">
        <f t="shared" si="1"/>
        <v>80.380240627438098</v>
      </c>
      <c r="H12" s="21"/>
    </row>
    <row r="13" spans="1:8" ht="16.5" customHeight="1">
      <c r="A13" s="19" t="s">
        <v>55</v>
      </c>
      <c r="B13" s="2" t="s">
        <v>56</v>
      </c>
      <c r="C13" s="46">
        <v>186.8</v>
      </c>
      <c r="D13" s="52">
        <v>322</v>
      </c>
      <c r="E13" s="52">
        <v>159.1</v>
      </c>
      <c r="F13" s="52">
        <f t="shared" si="0"/>
        <v>49.409937888198755</v>
      </c>
      <c r="G13" s="52">
        <f t="shared" si="1"/>
        <v>85.171306209850101</v>
      </c>
      <c r="H13" s="21"/>
    </row>
    <row r="14" spans="1:8" ht="16.5" customHeight="1">
      <c r="A14" s="19" t="s">
        <v>57</v>
      </c>
      <c r="B14" s="2" t="s">
        <v>58</v>
      </c>
      <c r="C14" s="46">
        <v>2248.6</v>
      </c>
      <c r="D14" s="52">
        <v>1962</v>
      </c>
      <c r="E14" s="52">
        <v>1798.4</v>
      </c>
      <c r="F14" s="52">
        <f t="shared" si="0"/>
        <v>91.661569826707449</v>
      </c>
      <c r="G14" s="52">
        <f t="shared" si="1"/>
        <v>79.978653384328041</v>
      </c>
      <c r="H14" s="21"/>
    </row>
    <row r="15" spans="1:8" ht="12.75" customHeight="1">
      <c r="A15" s="19" t="s">
        <v>59</v>
      </c>
      <c r="B15" s="1">
        <v>1.08E+16</v>
      </c>
      <c r="C15" s="46">
        <v>1.2</v>
      </c>
      <c r="D15" s="52">
        <v>0</v>
      </c>
      <c r="E15" s="52">
        <v>0</v>
      </c>
      <c r="F15" s="52">
        <v>0</v>
      </c>
      <c r="G15" s="52">
        <f t="shared" si="1"/>
        <v>0</v>
      </c>
      <c r="H15" s="21"/>
    </row>
    <row r="16" spans="1:8" ht="15.75" hidden="1" customHeight="1">
      <c r="A16" s="19" t="s">
        <v>60</v>
      </c>
      <c r="B16" s="2" t="s">
        <v>61</v>
      </c>
      <c r="C16" s="47"/>
      <c r="D16" s="52"/>
      <c r="E16" s="52"/>
      <c r="F16" s="52" t="e">
        <f t="shared" si="0"/>
        <v>#DIV/0!</v>
      </c>
      <c r="G16" s="52" t="e">
        <f t="shared" si="1"/>
        <v>#DIV/0!</v>
      </c>
      <c r="H16" s="21"/>
    </row>
    <row r="17" spans="1:8" ht="43.5" customHeight="1">
      <c r="A17" s="19" t="s">
        <v>62</v>
      </c>
      <c r="B17" s="2" t="s">
        <v>79</v>
      </c>
      <c r="C17" s="46">
        <v>6135.5000000000009</v>
      </c>
      <c r="D17" s="52">
        <v>3511.2</v>
      </c>
      <c r="E17" s="52">
        <v>3287.1</v>
      </c>
      <c r="F17" s="52">
        <f t="shared" si="0"/>
        <v>93.617566643882427</v>
      </c>
      <c r="G17" s="52">
        <f t="shared" si="1"/>
        <v>53.575095754217251</v>
      </c>
      <c r="H17" s="21"/>
    </row>
    <row r="18" spans="1:8" ht="54" customHeight="1">
      <c r="A18" s="19" t="s">
        <v>63</v>
      </c>
      <c r="B18" s="2" t="s">
        <v>80</v>
      </c>
      <c r="C18" s="46">
        <v>90.9</v>
      </c>
      <c r="D18" s="52">
        <v>94.1</v>
      </c>
      <c r="E18" s="52">
        <v>94.1</v>
      </c>
      <c r="F18" s="52">
        <f t="shared" si="0"/>
        <v>100</v>
      </c>
      <c r="G18" s="52">
        <f t="shared" si="1"/>
        <v>103.52035203520352</v>
      </c>
      <c r="H18" s="21"/>
    </row>
    <row r="19" spans="1:8" ht="45.75" customHeight="1">
      <c r="A19" s="19" t="s">
        <v>64</v>
      </c>
      <c r="B19" s="2" t="s">
        <v>81</v>
      </c>
      <c r="C19" s="46">
        <v>90.9</v>
      </c>
      <c r="D19" s="52">
        <v>94.1</v>
      </c>
      <c r="E19" s="52">
        <v>94.1</v>
      </c>
      <c r="F19" s="52">
        <f t="shared" si="0"/>
        <v>100</v>
      </c>
      <c r="G19" s="52">
        <f t="shared" si="1"/>
        <v>103.52035203520352</v>
      </c>
      <c r="H19" s="21"/>
    </row>
    <row r="20" spans="1:8" ht="42" customHeight="1">
      <c r="A20" s="19" t="s">
        <v>82</v>
      </c>
      <c r="B20" s="2" t="s">
        <v>83</v>
      </c>
      <c r="C20" s="46">
        <v>1014.6</v>
      </c>
      <c r="D20" s="52">
        <v>0</v>
      </c>
      <c r="E20" s="52">
        <v>0</v>
      </c>
      <c r="F20" s="52">
        <v>0</v>
      </c>
      <c r="G20" s="52">
        <f t="shared" si="1"/>
        <v>0</v>
      </c>
      <c r="H20" s="21"/>
    </row>
    <row r="21" spans="1:8" ht="50.25" customHeight="1">
      <c r="A21" s="19" t="s">
        <v>65</v>
      </c>
      <c r="B21" s="2" t="s">
        <v>84</v>
      </c>
      <c r="C21" s="46">
        <v>207.3</v>
      </c>
      <c r="D21" s="52">
        <v>227.3</v>
      </c>
      <c r="E21" s="52">
        <v>227.3</v>
      </c>
      <c r="F21" s="52">
        <f t="shared" si="0"/>
        <v>100</v>
      </c>
      <c r="G21" s="52">
        <f t="shared" si="1"/>
        <v>109.64785335262903</v>
      </c>
      <c r="H21" s="21"/>
    </row>
    <row r="22" spans="1:8" ht="54.75" customHeight="1">
      <c r="A22" s="19" t="s">
        <v>66</v>
      </c>
      <c r="B22" s="2" t="s">
        <v>85</v>
      </c>
      <c r="C22" s="41">
        <v>207.3</v>
      </c>
      <c r="D22" s="52">
        <v>227.3</v>
      </c>
      <c r="E22" s="52">
        <v>227.3</v>
      </c>
      <c r="F22" s="52">
        <f t="shared" si="0"/>
        <v>100</v>
      </c>
      <c r="G22" s="52">
        <f t="shared" si="1"/>
        <v>109.64785335262903</v>
      </c>
      <c r="H22" s="21"/>
    </row>
    <row r="23" spans="1:8" ht="17.25" customHeight="1">
      <c r="A23" s="19" t="s">
        <v>67</v>
      </c>
      <c r="B23" s="2" t="s">
        <v>86</v>
      </c>
      <c r="C23" s="41">
        <v>47060.1</v>
      </c>
      <c r="D23" s="52">
        <v>3189.8</v>
      </c>
      <c r="E23" s="52">
        <v>3193</v>
      </c>
      <c r="F23" s="52">
        <f t="shared" si="0"/>
        <v>100.10031976926453</v>
      </c>
      <c r="G23" s="52">
        <f t="shared" si="1"/>
        <v>6.7849409584765015</v>
      </c>
      <c r="H23" s="21"/>
    </row>
    <row r="24" spans="1:8" ht="30" customHeight="1">
      <c r="A24" s="19" t="s">
        <v>68</v>
      </c>
      <c r="B24" s="2" t="s">
        <v>87</v>
      </c>
      <c r="C24" s="41">
        <v>4760.1000000000004</v>
      </c>
      <c r="D24" s="52">
        <v>3189.8</v>
      </c>
      <c r="E24" s="52">
        <v>3193</v>
      </c>
      <c r="F24" s="52">
        <f t="shared" si="0"/>
        <v>100.10031976926453</v>
      </c>
      <c r="G24" s="52">
        <f t="shared" si="1"/>
        <v>67.078422722211712</v>
      </c>
      <c r="H24" s="21"/>
    </row>
    <row r="25" spans="1:8" ht="26.25" customHeight="1">
      <c r="A25" s="19" t="s">
        <v>88</v>
      </c>
      <c r="B25" s="2" t="s">
        <v>89</v>
      </c>
      <c r="C25" s="41">
        <v>32.6</v>
      </c>
      <c r="D25" s="52">
        <v>0</v>
      </c>
      <c r="E25" s="52">
        <v>0</v>
      </c>
      <c r="F25" s="52">
        <v>0</v>
      </c>
      <c r="G25" s="52">
        <f t="shared" si="1"/>
        <v>0</v>
      </c>
      <c r="H25" s="21"/>
    </row>
    <row r="26" spans="1:8" ht="27" customHeight="1">
      <c r="A26" s="19" t="s">
        <v>90</v>
      </c>
      <c r="B26" s="2" t="s">
        <v>91</v>
      </c>
      <c r="C26" s="41">
        <v>30</v>
      </c>
      <c r="D26" s="52">
        <v>0</v>
      </c>
      <c r="E26" s="52">
        <v>0</v>
      </c>
      <c r="F26" s="52">
        <v>0</v>
      </c>
      <c r="G26" s="52">
        <f t="shared" si="1"/>
        <v>0</v>
      </c>
      <c r="H26" s="21"/>
    </row>
    <row r="27" spans="1:8" ht="21" customHeight="1">
      <c r="A27" s="24" t="s">
        <v>4</v>
      </c>
      <c r="B27" s="25"/>
      <c r="C27" s="26">
        <f>C29+C33+C35+C38+C41+C43</f>
        <v>11411.2</v>
      </c>
      <c r="D27" s="26">
        <f>D29+D33+D35+D38+D41+D43</f>
        <v>8767.5</v>
      </c>
      <c r="E27" s="26">
        <f>E29+E33+E35+E38+E41+E43</f>
        <v>7745.2</v>
      </c>
      <c r="F27" s="40">
        <f>E27/D27*100</f>
        <v>88.339891645280872</v>
      </c>
      <c r="G27" s="40">
        <f>E27/C27*100</f>
        <v>67.873667975322476</v>
      </c>
    </row>
    <row r="28" spans="1:8">
      <c r="A28" s="8" t="s">
        <v>3</v>
      </c>
      <c r="B28" s="16"/>
      <c r="C28" s="22"/>
      <c r="D28" s="40"/>
      <c r="E28" s="40"/>
      <c r="F28" s="40"/>
      <c r="G28" s="40"/>
    </row>
    <row r="29" spans="1:8" ht="18" customHeight="1">
      <c r="A29" s="8" t="s">
        <v>5</v>
      </c>
      <c r="B29" s="9" t="s">
        <v>6</v>
      </c>
      <c r="C29" s="37">
        <v>3513.7</v>
      </c>
      <c r="D29" s="48">
        <f>D30+D31+D32</f>
        <v>3106.5</v>
      </c>
      <c r="E29" s="48">
        <f>E30+E31+E32</f>
        <v>2874.2000000000003</v>
      </c>
      <c r="F29" s="48">
        <f t="shared" ref="F29:F44" si="2">E29/D29*100</f>
        <v>92.52213101561243</v>
      </c>
      <c r="G29" s="48">
        <f t="shared" ref="G29:G44" si="3">E29/C29*100</f>
        <v>81.799812163815929</v>
      </c>
    </row>
    <row r="30" spans="1:8" ht="54" customHeight="1">
      <c r="A30" s="8" t="s">
        <v>7</v>
      </c>
      <c r="B30" s="10" t="s">
        <v>8</v>
      </c>
      <c r="C30" s="37">
        <v>3463</v>
      </c>
      <c r="D30" s="50">
        <v>2927.4</v>
      </c>
      <c r="E30" s="48">
        <v>2869.3</v>
      </c>
      <c r="F30" s="48">
        <f t="shared" si="2"/>
        <v>98.015303682448589</v>
      </c>
      <c r="G30" s="48">
        <f t="shared" si="3"/>
        <v>82.855905284435465</v>
      </c>
    </row>
    <row r="31" spans="1:8" ht="17.25" customHeight="1">
      <c r="A31" s="8" t="s">
        <v>9</v>
      </c>
      <c r="B31" s="9" t="s">
        <v>10</v>
      </c>
      <c r="C31" s="37">
        <v>0</v>
      </c>
      <c r="D31" s="50">
        <v>0</v>
      </c>
      <c r="E31" s="48">
        <v>0</v>
      </c>
      <c r="F31" s="48">
        <v>0</v>
      </c>
      <c r="G31" s="48">
        <v>0</v>
      </c>
    </row>
    <row r="32" spans="1:8" ht="14.25" customHeight="1">
      <c r="A32" s="8" t="s">
        <v>11</v>
      </c>
      <c r="B32" s="9" t="s">
        <v>12</v>
      </c>
      <c r="C32" s="37">
        <v>50.7</v>
      </c>
      <c r="D32" s="48">
        <v>179.1</v>
      </c>
      <c r="E32" s="48">
        <v>4.9000000000000004</v>
      </c>
      <c r="F32" s="48">
        <f t="shared" si="2"/>
        <v>2.7359017308766056</v>
      </c>
      <c r="G32" s="48">
        <f t="shared" si="3"/>
        <v>9.664694280078896</v>
      </c>
    </row>
    <row r="33" spans="1:8" ht="19.5" customHeight="1">
      <c r="A33" s="8" t="s">
        <v>13</v>
      </c>
      <c r="B33" s="9" t="s">
        <v>14</v>
      </c>
      <c r="C33" s="37">
        <v>207.3</v>
      </c>
      <c r="D33" s="48">
        <v>227.3</v>
      </c>
      <c r="E33" s="48">
        <v>227.3</v>
      </c>
      <c r="F33" s="48">
        <f t="shared" si="2"/>
        <v>100</v>
      </c>
      <c r="G33" s="48">
        <f t="shared" si="3"/>
        <v>109.64785335262903</v>
      </c>
    </row>
    <row r="34" spans="1:8" ht="25.5">
      <c r="A34" s="8" t="s">
        <v>15</v>
      </c>
      <c r="B34" s="9" t="s">
        <v>16</v>
      </c>
      <c r="C34" s="37">
        <v>207.3</v>
      </c>
      <c r="D34" s="48">
        <v>227.3</v>
      </c>
      <c r="E34" s="48">
        <v>227.3</v>
      </c>
      <c r="F34" s="48">
        <f t="shared" si="2"/>
        <v>100</v>
      </c>
      <c r="G34" s="48">
        <f t="shared" si="3"/>
        <v>109.64785335262903</v>
      </c>
    </row>
    <row r="35" spans="1:8" ht="15.75" customHeight="1">
      <c r="A35" s="8" t="s">
        <v>17</v>
      </c>
      <c r="B35" s="9" t="s">
        <v>18</v>
      </c>
      <c r="C35" s="37">
        <v>1249.3</v>
      </c>
      <c r="D35" s="48">
        <f>D36+D37</f>
        <v>1134</v>
      </c>
      <c r="E35" s="48">
        <f>E36+E37</f>
        <v>1134</v>
      </c>
      <c r="F35" s="48">
        <f t="shared" si="2"/>
        <v>100</v>
      </c>
      <c r="G35" s="48">
        <f t="shared" si="3"/>
        <v>90.770831665732814</v>
      </c>
    </row>
    <row r="36" spans="1:8" ht="25.5">
      <c r="A36" s="8" t="s">
        <v>19</v>
      </c>
      <c r="B36" s="9" t="s">
        <v>20</v>
      </c>
      <c r="C36" s="37">
        <v>997</v>
      </c>
      <c r="D36" s="48">
        <v>1050.9000000000001</v>
      </c>
      <c r="E36" s="48">
        <v>1050.9000000000001</v>
      </c>
      <c r="F36" s="48">
        <f t="shared" si="2"/>
        <v>100</v>
      </c>
      <c r="G36" s="48">
        <f t="shared" si="3"/>
        <v>105.4062186559679</v>
      </c>
    </row>
    <row r="37" spans="1:8" ht="27.75" customHeight="1">
      <c r="A37" s="11" t="s">
        <v>46</v>
      </c>
      <c r="B37" s="9" t="s">
        <v>45</v>
      </c>
      <c r="C37" s="37">
        <v>252.3</v>
      </c>
      <c r="D37" s="48">
        <v>83.1</v>
      </c>
      <c r="E37" s="48">
        <v>83.1</v>
      </c>
      <c r="F37" s="48">
        <f t="shared" si="2"/>
        <v>100</v>
      </c>
      <c r="G37" s="48">
        <f t="shared" si="3"/>
        <v>32.936979785969079</v>
      </c>
    </row>
    <row r="38" spans="1:8" ht="15.75" customHeight="1">
      <c r="A38" s="8" t="s">
        <v>21</v>
      </c>
      <c r="B38" s="9" t="s">
        <v>22</v>
      </c>
      <c r="C38" s="37">
        <v>234</v>
      </c>
      <c r="D38" s="48">
        <f>D39+D40</f>
        <v>690.80000000000007</v>
      </c>
      <c r="E38" s="48">
        <f>E39+E40</f>
        <v>287.5</v>
      </c>
      <c r="F38" s="48">
        <f t="shared" si="2"/>
        <v>41.618413433700056</v>
      </c>
      <c r="G38" s="48">
        <f t="shared" si="3"/>
        <v>122.86324786324786</v>
      </c>
      <c r="H38" s="32"/>
    </row>
    <row r="39" spans="1:8" ht="17.25" customHeight="1">
      <c r="A39" s="8" t="s">
        <v>23</v>
      </c>
      <c r="B39" s="9" t="s">
        <v>24</v>
      </c>
      <c r="C39" s="37">
        <v>0</v>
      </c>
      <c r="D39" s="48">
        <v>31.6</v>
      </c>
      <c r="E39" s="48">
        <v>27.6</v>
      </c>
      <c r="F39" s="48">
        <f t="shared" si="2"/>
        <v>87.341772151898738</v>
      </c>
      <c r="G39" s="48">
        <v>0</v>
      </c>
    </row>
    <row r="40" spans="1:8" ht="16.5" customHeight="1">
      <c r="A40" s="8" t="s">
        <v>25</v>
      </c>
      <c r="B40" s="9" t="s">
        <v>26</v>
      </c>
      <c r="C40" s="37">
        <v>234</v>
      </c>
      <c r="D40" s="48">
        <v>659.2</v>
      </c>
      <c r="E40" s="48">
        <v>259.89999999999998</v>
      </c>
      <c r="F40" s="48">
        <f t="shared" si="2"/>
        <v>39.426577669902905</v>
      </c>
      <c r="G40" s="48">
        <f t="shared" si="3"/>
        <v>111.06837606837605</v>
      </c>
      <c r="H40" s="32"/>
    </row>
    <row r="41" spans="1:8" ht="18" customHeight="1">
      <c r="A41" s="8" t="s">
        <v>92</v>
      </c>
      <c r="B41" s="9" t="s">
        <v>27</v>
      </c>
      <c r="C41" s="37">
        <v>6206.3</v>
      </c>
      <c r="D41" s="48">
        <v>3607.9</v>
      </c>
      <c r="E41" s="48">
        <v>3221.9</v>
      </c>
      <c r="F41" s="48">
        <f t="shared" si="2"/>
        <v>89.301255578037086</v>
      </c>
      <c r="G41" s="48">
        <f t="shared" si="3"/>
        <v>51.913378341362801</v>
      </c>
    </row>
    <row r="42" spans="1:8" ht="15.75" customHeight="1">
      <c r="A42" s="8" t="s">
        <v>28</v>
      </c>
      <c r="B42" s="9" t="s">
        <v>29</v>
      </c>
      <c r="C42" s="37">
        <v>6206.3</v>
      </c>
      <c r="D42" s="48">
        <v>3607.9</v>
      </c>
      <c r="E42" s="48">
        <v>3221.9</v>
      </c>
      <c r="F42" s="48">
        <f t="shared" si="2"/>
        <v>89.301255578037086</v>
      </c>
      <c r="G42" s="48">
        <f t="shared" si="3"/>
        <v>51.913378341362801</v>
      </c>
    </row>
    <row r="43" spans="1:8" ht="17.25" customHeight="1">
      <c r="A43" s="8" t="s">
        <v>72</v>
      </c>
      <c r="B43" s="9" t="s">
        <v>74</v>
      </c>
      <c r="C43" s="37">
        <v>0.6</v>
      </c>
      <c r="D43" s="48">
        <v>1</v>
      </c>
      <c r="E43" s="48">
        <v>0.3</v>
      </c>
      <c r="F43" s="48">
        <f t="shared" si="2"/>
        <v>30</v>
      </c>
      <c r="G43" s="48">
        <f t="shared" si="3"/>
        <v>50</v>
      </c>
      <c r="H43" s="32"/>
    </row>
    <row r="44" spans="1:8" ht="17.25" customHeight="1">
      <c r="A44" s="8" t="s">
        <v>73</v>
      </c>
      <c r="B44" s="9" t="s">
        <v>75</v>
      </c>
      <c r="C44" s="37">
        <v>0.6</v>
      </c>
      <c r="D44" s="48">
        <v>1</v>
      </c>
      <c r="E44" s="48">
        <v>0.3</v>
      </c>
      <c r="F44" s="48">
        <f t="shared" si="2"/>
        <v>30</v>
      </c>
      <c r="G44" s="48">
        <f t="shared" si="3"/>
        <v>50</v>
      </c>
    </row>
    <row r="45" spans="1:8" ht="43.5" customHeight="1">
      <c r="A45" s="12" t="s">
        <v>30</v>
      </c>
      <c r="B45" s="13"/>
      <c r="C45" s="38">
        <f>C5-C27</f>
        <v>571.90000000000146</v>
      </c>
      <c r="D45" s="52">
        <f>D5-D27</f>
        <v>-687.19999999999982</v>
      </c>
      <c r="E45" s="52">
        <f>E5-E27</f>
        <v>-123.59999999999945</v>
      </c>
      <c r="F45" s="43"/>
      <c r="G45" s="43"/>
    </row>
    <row r="46" spans="1:8">
      <c r="A46" s="14" t="s">
        <v>31</v>
      </c>
      <c r="B46" s="15"/>
      <c r="C46" s="22">
        <f t="shared" ref="C46:E46" si="4">C48</f>
        <v>-571.89999999999964</v>
      </c>
      <c r="D46" s="51">
        <f t="shared" si="4"/>
        <v>687.19999999999982</v>
      </c>
      <c r="E46" s="51">
        <f t="shared" si="4"/>
        <v>123.60000000000036</v>
      </c>
      <c r="F46" s="44"/>
      <c r="G46" s="44"/>
    </row>
    <row r="47" spans="1:8">
      <c r="A47" s="4" t="s">
        <v>3</v>
      </c>
      <c r="B47" s="9"/>
      <c r="C47" s="23"/>
      <c r="D47" s="52"/>
      <c r="E47" s="52"/>
      <c r="F47" s="43"/>
      <c r="G47" s="43"/>
    </row>
    <row r="48" spans="1:8" ht="34.5" customHeight="1">
      <c r="A48" s="4" t="s">
        <v>32</v>
      </c>
      <c r="B48" s="9" t="s">
        <v>33</v>
      </c>
      <c r="C48" s="23">
        <f t="shared" ref="C48:E48" si="5">C49+C50</f>
        <v>-571.89999999999964</v>
      </c>
      <c r="D48" s="52">
        <f t="shared" si="5"/>
        <v>687.19999999999982</v>
      </c>
      <c r="E48" s="52">
        <f t="shared" si="5"/>
        <v>123.60000000000036</v>
      </c>
      <c r="F48" s="43"/>
      <c r="G48" s="43"/>
    </row>
    <row r="49" spans="1:7" ht="30.75" customHeight="1">
      <c r="A49" s="4" t="s">
        <v>34</v>
      </c>
      <c r="B49" s="9" t="s">
        <v>35</v>
      </c>
      <c r="C49" s="48">
        <v>-12195</v>
      </c>
      <c r="D49" s="52">
        <v>-8080.3</v>
      </c>
      <c r="E49" s="52">
        <v>-7656.2</v>
      </c>
      <c r="F49" s="43"/>
      <c r="G49" s="43"/>
    </row>
    <row r="50" spans="1:7" ht="29.25" customHeight="1">
      <c r="A50" s="4" t="s">
        <v>36</v>
      </c>
      <c r="B50" s="9" t="s">
        <v>37</v>
      </c>
      <c r="C50" s="48">
        <v>11623.1</v>
      </c>
      <c r="D50" s="52">
        <v>8767.5</v>
      </c>
      <c r="E50" s="52">
        <v>7779.8</v>
      </c>
      <c r="F50" s="43"/>
      <c r="G50" s="43"/>
    </row>
    <row r="53" spans="1:7" ht="0.75" customHeight="1"/>
    <row r="54" spans="1:7" ht="26.25" customHeight="1">
      <c r="A54" s="53" t="s">
        <v>42</v>
      </c>
      <c r="B54" s="53"/>
      <c r="C54" s="53"/>
      <c r="D54" s="53"/>
      <c r="E54" s="53"/>
      <c r="F54" s="53"/>
      <c r="G54" s="53"/>
    </row>
  </sheetData>
  <mergeCells count="2">
    <mergeCell ref="A54:G54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E6" sqref="E6"/>
    </sheetView>
  </sheetViews>
  <sheetFormatPr defaultRowHeight="12.75"/>
  <cols>
    <col min="1" max="1" width="26.5703125" style="6" customWidth="1"/>
    <col min="2" max="2" width="18.7109375" style="6" customWidth="1"/>
    <col min="3" max="3" width="14.5703125" style="6" customWidth="1"/>
    <col min="4" max="4" width="18.28515625" style="6" customWidth="1"/>
    <col min="5" max="5" width="14" style="6" customWidth="1"/>
    <col min="6" max="6" width="13.5703125" style="6" customWidth="1"/>
    <col min="7" max="7" width="14.140625" style="6" customWidth="1"/>
    <col min="8" max="16384" width="9.140625" style="6"/>
  </cols>
  <sheetData>
    <row r="2" spans="1:7" ht="96" customHeight="1">
      <c r="A2" s="54" t="s">
        <v>103</v>
      </c>
      <c r="B2" s="53"/>
      <c r="C2" s="53"/>
      <c r="D2" s="53"/>
      <c r="E2" s="53"/>
      <c r="F2" s="53"/>
      <c r="G2" s="53"/>
    </row>
    <row r="3" spans="1:7">
      <c r="G3" s="7"/>
    </row>
    <row r="4" spans="1:7" ht="74.25" customHeight="1">
      <c r="A4" s="3" t="s">
        <v>38</v>
      </c>
      <c r="B4" s="3" t="s">
        <v>43</v>
      </c>
      <c r="C4" s="39" t="s">
        <v>104</v>
      </c>
      <c r="D4" s="39" t="s">
        <v>105</v>
      </c>
      <c r="E4" s="39" t="s">
        <v>106</v>
      </c>
      <c r="F4" s="34" t="s">
        <v>97</v>
      </c>
      <c r="G4" s="34" t="s">
        <v>98</v>
      </c>
    </row>
    <row r="5" spans="1:7" ht="40.5" customHeight="1">
      <c r="A5" s="18" t="s">
        <v>39</v>
      </c>
      <c r="B5" s="49">
        <v>5</v>
      </c>
      <c r="C5" s="45">
        <v>1325.8</v>
      </c>
      <c r="D5" s="45">
        <v>1444</v>
      </c>
      <c r="E5" s="45">
        <v>1436.1</v>
      </c>
      <c r="F5" s="45">
        <f>E5/D5*100</f>
        <v>99.45290858725761</v>
      </c>
      <c r="G5" s="45">
        <f>E5/C5*100</f>
        <v>108.31950520440488</v>
      </c>
    </row>
    <row r="6" spans="1:7" ht="30" customHeight="1">
      <c r="A6" s="4" t="s">
        <v>40</v>
      </c>
      <c r="B6" s="49">
        <v>4.8</v>
      </c>
      <c r="C6" s="45">
        <v>1332.8</v>
      </c>
      <c r="D6" s="45">
        <v>1634.9</v>
      </c>
      <c r="E6" s="45">
        <v>1461</v>
      </c>
      <c r="F6" s="45">
        <f>E6/D6*100</f>
        <v>89.363263808183973</v>
      </c>
      <c r="G6" s="45">
        <f>E6/C6*100</f>
        <v>109.6188475390156</v>
      </c>
    </row>
    <row r="10" spans="1:7" ht="14.25">
      <c r="A10" s="53" t="s">
        <v>44</v>
      </c>
      <c r="B10" s="53"/>
      <c r="C10" s="53"/>
      <c r="D10" s="53"/>
      <c r="E10" s="53"/>
      <c r="F10" s="53"/>
      <c r="G10" s="53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3"/>
  <sheetViews>
    <sheetView tabSelected="1" workbookViewId="0">
      <selection activeCell="D16" sqref="D16"/>
    </sheetView>
  </sheetViews>
  <sheetFormatPr defaultRowHeight="12.75"/>
  <cols>
    <col min="1" max="1" width="39.7109375" style="6" customWidth="1"/>
    <col min="2" max="2" width="16.85546875" style="6" customWidth="1"/>
    <col min="3" max="3" width="17.42578125" style="6" customWidth="1"/>
    <col min="4" max="4" width="14.28515625" style="6" customWidth="1"/>
    <col min="5" max="5" width="14.5703125" style="6" customWidth="1"/>
    <col min="6" max="6" width="17.7109375" style="6" customWidth="1"/>
    <col min="7" max="16384" width="9.140625" style="6"/>
  </cols>
  <sheetData>
    <row r="2" spans="1:6" ht="96" customHeight="1">
      <c r="A2" s="54" t="s">
        <v>107</v>
      </c>
      <c r="B2" s="53"/>
      <c r="C2" s="53"/>
      <c r="D2" s="53"/>
      <c r="E2" s="53"/>
      <c r="F2" s="53"/>
    </row>
    <row r="3" spans="1:6">
      <c r="F3" s="7"/>
    </row>
    <row r="4" spans="1:6" ht="66.75" customHeight="1">
      <c r="A4" s="17" t="s">
        <v>69</v>
      </c>
      <c r="B4" s="39" t="s">
        <v>104</v>
      </c>
      <c r="C4" s="39" t="s">
        <v>101</v>
      </c>
      <c r="D4" s="39" t="s">
        <v>108</v>
      </c>
      <c r="E4" s="34" t="s">
        <v>95</v>
      </c>
      <c r="F4" s="34" t="s">
        <v>94</v>
      </c>
    </row>
    <row r="5" spans="1:6" s="33" customFormat="1" ht="66.75" customHeight="1">
      <c r="A5" s="36" t="s">
        <v>96</v>
      </c>
      <c r="B5" s="35">
        <v>0</v>
      </c>
      <c r="C5" s="42">
        <v>2</v>
      </c>
      <c r="D5" s="42">
        <v>2</v>
      </c>
      <c r="E5" s="42">
        <f>D5/C5*100</f>
        <v>100</v>
      </c>
      <c r="F5" s="48">
        <v>0</v>
      </c>
    </row>
    <row r="6" spans="1:6" ht="52.5" customHeight="1">
      <c r="A6" s="20" t="s">
        <v>76</v>
      </c>
      <c r="B6" s="42">
        <v>234</v>
      </c>
      <c r="C6" s="42">
        <v>659.2</v>
      </c>
      <c r="D6" s="42">
        <v>259.89999999999998</v>
      </c>
      <c r="E6" s="42">
        <f>D6/C6*100</f>
        <v>39.426577669902905</v>
      </c>
      <c r="F6" s="48">
        <f t="shared" ref="F6:F9" si="0">D6/B6*100</f>
        <v>111.06837606837605</v>
      </c>
    </row>
    <row r="7" spans="1:6" ht="53.25" customHeight="1">
      <c r="A7" s="20" t="s">
        <v>77</v>
      </c>
      <c r="B7" s="42">
        <v>997</v>
      </c>
      <c r="C7" s="42">
        <v>1050.9000000000001</v>
      </c>
      <c r="D7" s="42">
        <v>1050.9000000000001</v>
      </c>
      <c r="E7" s="42">
        <f>D7/C7*100</f>
        <v>100</v>
      </c>
      <c r="F7" s="48">
        <f t="shared" si="0"/>
        <v>105.4062186559679</v>
      </c>
    </row>
    <row r="8" spans="1:6" ht="38.25" customHeight="1">
      <c r="A8" s="20" t="s">
        <v>78</v>
      </c>
      <c r="B8" s="42">
        <v>101</v>
      </c>
      <c r="C8" s="42">
        <v>0</v>
      </c>
      <c r="D8" s="42">
        <v>0</v>
      </c>
      <c r="E8" s="42">
        <v>0</v>
      </c>
      <c r="F8" s="48">
        <v>0</v>
      </c>
    </row>
    <row r="9" spans="1:6">
      <c r="A9" s="5" t="s">
        <v>70</v>
      </c>
      <c r="B9" s="31">
        <f>SUM(B5:B8)</f>
        <v>1332</v>
      </c>
      <c r="C9" s="31">
        <f t="shared" ref="C9:D9" si="1">SUM(C5:C8)</f>
        <v>1712.1000000000001</v>
      </c>
      <c r="D9" s="31">
        <f t="shared" si="1"/>
        <v>1312.8000000000002</v>
      </c>
      <c r="E9" s="31">
        <f t="shared" ref="E9" si="2">D9/C9*100</f>
        <v>76.677764149290354</v>
      </c>
      <c r="F9" s="40">
        <f t="shared" si="0"/>
        <v>98.558558558558573</v>
      </c>
    </row>
    <row r="13" spans="1:6" ht="14.25">
      <c r="A13" s="53" t="s">
        <v>71</v>
      </c>
      <c r="B13" s="53"/>
      <c r="C13" s="53"/>
      <c r="D13" s="53"/>
      <c r="E13" s="53"/>
      <c r="F13" s="53"/>
    </row>
  </sheetData>
  <mergeCells count="2">
    <mergeCell ref="A2:F2"/>
    <mergeCell ref="A13:F13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2020-04-29T05:52:20Z</cp:lastPrinted>
  <dcterms:created xsi:type="dcterms:W3CDTF">2017-04-17T10:25:39Z</dcterms:created>
  <dcterms:modified xsi:type="dcterms:W3CDTF">2021-01-22T05:46:23Z</dcterms:modified>
</cp:coreProperties>
</file>