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15" yWindow="-135" windowWidth="1467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1'!$A$2:$G$58</definedName>
    <definedName name="_xlnm.Print_Area" localSheetId="1">'таблица 2'!$A$1:$H$14</definedName>
  </definedNames>
  <calcPr calcId="124519"/>
</workbook>
</file>

<file path=xl/calcChain.xml><?xml version="1.0" encoding="utf-8"?>
<calcChain xmlns="http://schemas.openxmlformats.org/spreadsheetml/2006/main">
  <c r="G28" i="1"/>
  <c r="G30"/>
  <c r="G31"/>
  <c r="G33"/>
  <c r="G34"/>
  <c r="G35"/>
  <c r="G36"/>
  <c r="G37"/>
  <c r="G38"/>
  <c r="G39"/>
  <c r="G41"/>
  <c r="G42"/>
  <c r="G43"/>
  <c r="G44"/>
  <c r="G45"/>
  <c r="G8"/>
  <c r="G9"/>
  <c r="G10"/>
  <c r="G11"/>
  <c r="G12"/>
  <c r="G13"/>
  <c r="G15"/>
  <c r="G18"/>
  <c r="G19"/>
  <c r="G20"/>
  <c r="G21"/>
  <c r="G22"/>
  <c r="G23"/>
  <c r="G24"/>
  <c r="G25"/>
  <c r="E18"/>
  <c r="D26"/>
  <c r="E26"/>
  <c r="C26"/>
  <c r="D42" l="1"/>
  <c r="E42"/>
  <c r="C42"/>
  <c r="D36"/>
  <c r="E36"/>
  <c r="C36"/>
  <c r="F7" i="3" l="1"/>
  <c r="F12" i="1"/>
  <c r="F14"/>
  <c r="F15"/>
  <c r="F20"/>
  <c r="F21"/>
  <c r="F23"/>
  <c r="F25"/>
  <c r="F31"/>
  <c r="F32"/>
  <c r="F33"/>
  <c r="F35"/>
  <c r="F37"/>
  <c r="F40"/>
  <c r="F41"/>
  <c r="F45"/>
  <c r="C30"/>
  <c r="D39"/>
  <c r="E39"/>
  <c r="C39"/>
  <c r="C44"/>
  <c r="C34"/>
  <c r="C19"/>
  <c r="E19"/>
  <c r="F19" s="1"/>
  <c r="D19"/>
  <c r="C18" l="1"/>
  <c r="F39"/>
  <c r="C28"/>
  <c r="B9" i="3"/>
  <c r="C53" i="1"/>
  <c r="C50"/>
  <c r="C49" s="1"/>
  <c r="C24"/>
  <c r="C22"/>
  <c r="C13"/>
  <c r="C11"/>
  <c r="C8"/>
  <c r="F9"/>
  <c r="F10"/>
  <c r="D13"/>
  <c r="E24"/>
  <c r="F24" s="1"/>
  <c r="D24"/>
  <c r="E22"/>
  <c r="F22" s="1"/>
  <c r="D22"/>
  <c r="D18" s="1"/>
  <c r="E13"/>
  <c r="E11"/>
  <c r="F11" s="1"/>
  <c r="D11"/>
  <c r="E8"/>
  <c r="D8"/>
  <c r="F8" i="3"/>
  <c r="E7"/>
  <c r="E8"/>
  <c r="E5"/>
  <c r="C9"/>
  <c r="E50" i="1"/>
  <c r="E49" s="1"/>
  <c r="D50"/>
  <c r="D49" s="1"/>
  <c r="E34"/>
  <c r="F34" s="1"/>
  <c r="E44"/>
  <c r="E30"/>
  <c r="E7" l="1"/>
  <c r="E5" s="1"/>
  <c r="F13"/>
  <c r="E28"/>
  <c r="F36"/>
  <c r="D7"/>
  <c r="C47"/>
  <c r="F18"/>
  <c r="F8"/>
  <c r="C7"/>
  <c r="F7" l="1"/>
  <c r="D5"/>
  <c r="G7"/>
  <c r="C5"/>
  <c r="C46" s="1"/>
  <c r="E46"/>
  <c r="D44"/>
  <c r="F44" s="1"/>
  <c r="D34"/>
  <c r="D30"/>
  <c r="G6" i="2"/>
  <c r="F6"/>
  <c r="F6" i="3"/>
  <c r="D9"/>
  <c r="G5" i="2"/>
  <c r="D28" i="1" l="1"/>
  <c r="F30"/>
  <c r="E9" i="3"/>
  <c r="F9"/>
  <c r="G5" i="1"/>
  <c r="F5"/>
  <c r="E53"/>
  <c r="E47" s="1"/>
  <c r="D46" l="1"/>
  <c r="F28"/>
  <c r="E6" i="3"/>
  <c r="D53" i="1" l="1"/>
  <c r="D47" s="1"/>
  <c r="F5" i="2"/>
</calcChain>
</file>

<file path=xl/sharedStrings.xml><?xml version="1.0" encoding="utf-8"?>
<sst xmlns="http://schemas.openxmlformats.org/spreadsheetml/2006/main" count="127" uniqueCount="117">
  <si>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</si>
  <si>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</si>
  <si>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</si>
  <si>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</si>
  <si>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</si>
  <si>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</si>
  <si>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</si>
  <si>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</si>
  <si>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</si>
  <si>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</si>
  <si>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</si>
  <si>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</si>
  <si>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</si>
  <si>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</si>
  <si>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</si>
  <si>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</si>
  <si>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</si>
  <si>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</si>
  <si>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</si>
  <si>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</si>
  <si>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</si>
  <si>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</si>
  <si>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</si>
  <si>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</si>
  <si>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</si>
  <si>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</si>
  <si>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</si>
  <si>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</si>
  <si>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</si>
  <si>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</si>
  <si>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</si>
  <si>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</si>
  <si>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</si>
  <si>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</si>
  <si>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</si>
  <si>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</si>
  <si>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</si>
  <si>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</si>
  <si>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</si>
  <si>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</si>
  <si>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</si>
  <si>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</si>
  <si>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</si>
  <si>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</si>
  <si>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</si>
  <si>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</si>
  <si>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</si>
  <si>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</si>
  <si>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</si>
  <si>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</si>
  <si>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</si>
  <si>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</si>
  <si>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</si>
  <si>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</si>
  <si>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</si>
  <si>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</si>
  <si>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</si>
  <si>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</si>
  <si>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</si>
  <si>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</si>
  <si>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</si>
  <si>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</si>
  <si>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</si>
  <si>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</si>
  <si>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</si>
  <si>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</si>
  <si>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</si>
  <si>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</si>
  <si>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</si>
  <si>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</si>
  <si>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</si>
  <si>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</si>
  <si>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</si>
  <si>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</si>
  <si>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</si>
  <si>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</si>
  <si>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</si>
  <si>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</si>
  <si>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</si>
  <si>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</si>
  <si>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</si>
  <si>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</si>
  <si>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</si>
  <si>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</si>
  <si>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Прочие поступления от использования имущества</t>
  </si>
  <si>
    <t>111090000000000120</t>
  </si>
  <si>
    <t>Субсидии бюджетам бюджетной системы Российской Федерации (межбюджетные субсидии)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</si>
  <si>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</si>
  <si>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</si>
  <si>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</si>
  <si>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% исполнения плана 2026 года</t>
  </si>
  <si>
    <t>Врио начальника финансового управления                                                                     Г.В. Куликова</t>
  </si>
  <si>
    <t>00 0502 0000000000 000</t>
  </si>
  <si>
    <t>Коммунальное хозяйство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</si>
  <si>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2026 года     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</si>
  <si>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</si>
  <si>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</si>
  <si>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</si>
  <si>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 об исполнении бюджета Липовского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     
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</si>
  <si>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</si>
  <si>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</si>
  <si>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</si>
  <si>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</si>
  <si>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Другие вопросы в области национальной экономики</t>
  </si>
  <si>
    <t>00 0412 0000000000 000</t>
  </si>
  <si>
    <t>Образование</t>
  </si>
  <si>
    <t>00 0700 0000000000 000</t>
  </si>
  <si>
    <t>Профессиональная подготовка, переподготовка и повышение квалификации</t>
  </si>
  <si>
    <t>00 0705 0000000000 000</t>
  </si>
  <si>
    <t>Государственная пошлина</t>
  </si>
  <si>
    <t>20800000000000150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</si>
  <si>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</si>
  <si>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</si>
  <si>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20805000100000150</t>
  </si>
  <si>
    <t>св.3,1 раза</t>
  </si>
  <si>
    <t>св.4-х раз</t>
  </si>
  <si>
    <t>св.2,3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</si>
</sst>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17" fillId="0" borderId="1" xfId="0" applyFont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center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2" fillId="0" borderId="3" xfId="0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right" vertical="center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168" fontId="17" fillId="4" borderId="3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right" vertical="top" wrapText="1"/>
    </xf>
    <xf numFmtId="168" fontId="19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19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top" wrapText="1"/>
    </xf>
    <xf numFmtId="168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/>
    <xf numFmtId="0" fontId="1" fillId="0" borderId="0" xfId="0" applyFont="1" applyFill="1"/>
    <xf numFmtId="164" fontId="5" fillId="0" borderId="0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22" fillId="4" borderId="3" xfId="0" applyFont="1" applyFill="1" applyBorder="1" applyAlignment="1">
      <alignment vertical="center" wrapText="1"/>
    </xf>
    <xf numFmtId="49" fontId="22" fillId="4" borderId="3" xfId="0" applyNumberFormat="1" applyFont="1" applyFill="1" applyBorder="1" applyAlignment="1">
      <alignment horizontal="right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topLeftCell="A2" zoomScaleSheetLayoutView="80" workbookViewId="0">
      <selection activeCell="F44" sqref="F44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9" hidden="1"/>
    <row r="2" spans="1:9" ht="62.25" customHeight="1">
      <c r="A2" s="89" t="s">
        <v>98</v>
      </c>
      <c r="B2" s="88"/>
      <c r="C2" s="88"/>
      <c r="D2" s="88"/>
      <c r="E2" s="88"/>
      <c r="F2" s="88"/>
      <c r="G2" s="88"/>
    </row>
    <row r="3" spans="1:9" ht="9.75" customHeight="1">
      <c r="A3" s="21"/>
      <c r="B3" s="21"/>
      <c r="C3" s="21"/>
      <c r="D3" s="21"/>
      <c r="E3" s="21"/>
      <c r="F3" s="21"/>
      <c r="G3" s="22" t="s">
        <v>40</v>
      </c>
    </row>
    <row r="4" spans="1:9" ht="57" customHeight="1">
      <c r="A4" s="20" t="s">
        <v>0</v>
      </c>
      <c r="B4" s="20" t="s">
        <v>1</v>
      </c>
      <c r="C4" s="20" t="s">
        <v>99</v>
      </c>
      <c r="D4" s="20" t="s">
        <v>100</v>
      </c>
      <c r="E4" s="20" t="s">
        <v>101</v>
      </c>
      <c r="F4" s="23" t="s">
        <v>88</v>
      </c>
      <c r="G4" s="23" t="s">
        <v>89</v>
      </c>
    </row>
    <row r="5" spans="1:9" ht="18" customHeight="1">
      <c r="A5" s="46" t="s">
        <v>2</v>
      </c>
      <c r="B5" s="47"/>
      <c r="C5" s="48">
        <f>C7+C18</f>
        <v>9714.2999999999993</v>
      </c>
      <c r="D5" s="48">
        <f>D7+D18</f>
        <v>19659.599999999999</v>
      </c>
      <c r="E5" s="48">
        <f>E7+E18</f>
        <v>4248.8999999999996</v>
      </c>
      <c r="F5" s="48">
        <f t="shared" ref="F5:F45" si="0">E5/D5*100</f>
        <v>21.612342061893425</v>
      </c>
      <c r="G5" s="48">
        <f t="shared" ref="G5:G45" si="1">E5/C5*100</f>
        <v>43.738612149099779</v>
      </c>
      <c r="H5" s="79"/>
      <c r="I5" s="80"/>
    </row>
    <row r="6" spans="1:9" ht="15" customHeight="1">
      <c r="A6" s="24" t="s">
        <v>3</v>
      </c>
      <c r="B6" s="25"/>
      <c r="C6" s="41"/>
      <c r="D6" s="41"/>
      <c r="E6" s="41"/>
      <c r="F6" s="16"/>
      <c r="G6" s="16"/>
      <c r="H6" s="79"/>
      <c r="I6" s="80"/>
    </row>
    <row r="7" spans="1:9" ht="20.25" customHeight="1">
      <c r="A7" s="49" t="s">
        <v>42</v>
      </c>
      <c r="B7" s="50">
        <v>1E+16</v>
      </c>
      <c r="C7" s="51">
        <f>C8+C10+C11+C13+C16+C17</f>
        <v>2257.4</v>
      </c>
      <c r="D7" s="51">
        <f>D8+D10+D11+D13+D16+D17</f>
        <v>9777.1</v>
      </c>
      <c r="E7" s="51">
        <f>E8+E10+E11+E13+E16+E17</f>
        <v>2360.7999999999997</v>
      </c>
      <c r="F7" s="51">
        <f t="shared" si="0"/>
        <v>24.146219226560021</v>
      </c>
      <c r="G7" s="51">
        <f t="shared" si="1"/>
        <v>104.58049083015857</v>
      </c>
      <c r="H7" s="79"/>
      <c r="I7" s="80"/>
    </row>
    <row r="8" spans="1:9" ht="18" customHeight="1">
      <c r="A8" s="49" t="s">
        <v>43</v>
      </c>
      <c r="B8" s="50">
        <v>1.01E+16</v>
      </c>
      <c r="C8" s="52">
        <f>C9</f>
        <v>240.6</v>
      </c>
      <c r="D8" s="52">
        <f>D9</f>
        <v>1117.2</v>
      </c>
      <c r="E8" s="52">
        <f>E9</f>
        <v>267.5</v>
      </c>
      <c r="F8" s="51">
        <f t="shared" si="0"/>
        <v>23.9437880415324</v>
      </c>
      <c r="G8" s="75">
        <f t="shared" si="1"/>
        <v>111.18038237738985</v>
      </c>
      <c r="H8" s="79"/>
      <c r="I8" s="80"/>
    </row>
    <row r="9" spans="1:9" ht="20.25" customHeight="1">
      <c r="A9" s="26" t="s">
        <v>44</v>
      </c>
      <c r="B9" s="28" t="s">
        <v>45</v>
      </c>
      <c r="C9" s="41">
        <v>240.6</v>
      </c>
      <c r="D9" s="73">
        <v>1117.2</v>
      </c>
      <c r="E9" s="73">
        <v>267.5</v>
      </c>
      <c r="F9" s="69">
        <f t="shared" si="0"/>
        <v>23.9437880415324</v>
      </c>
      <c r="G9" s="69">
        <f t="shared" si="1"/>
        <v>111.18038237738985</v>
      </c>
      <c r="H9" s="79"/>
      <c r="I9" s="80"/>
    </row>
    <row r="10" spans="1:9" ht="31.5" customHeight="1">
      <c r="A10" s="26" t="s">
        <v>74</v>
      </c>
      <c r="B10" s="27">
        <v>1.03E+16</v>
      </c>
      <c r="C10" s="41">
        <v>1010.8</v>
      </c>
      <c r="D10" s="73">
        <v>2581.4</v>
      </c>
      <c r="E10" s="73">
        <v>1224.8</v>
      </c>
      <c r="F10" s="69">
        <f t="shared" si="0"/>
        <v>47.447121716897804</v>
      </c>
      <c r="G10" s="69">
        <f t="shared" si="1"/>
        <v>121.17134942619707</v>
      </c>
      <c r="H10" s="79"/>
      <c r="I10" s="80"/>
    </row>
    <row r="11" spans="1:9" ht="19.5" customHeight="1">
      <c r="A11" s="49" t="s">
        <v>46</v>
      </c>
      <c r="B11" s="50">
        <v>1.05E+16</v>
      </c>
      <c r="C11" s="52">
        <f>C12</f>
        <v>1</v>
      </c>
      <c r="D11" s="52">
        <f>D12</f>
        <v>173.5</v>
      </c>
      <c r="E11" s="52">
        <f>E12</f>
        <v>0</v>
      </c>
      <c r="F11" s="75">
        <f t="shared" si="0"/>
        <v>0</v>
      </c>
      <c r="G11" s="75">
        <f t="shared" si="1"/>
        <v>0</v>
      </c>
      <c r="H11" s="79"/>
      <c r="I11" s="80"/>
    </row>
    <row r="12" spans="1:9" ht="18.75" customHeight="1">
      <c r="A12" s="26" t="s">
        <v>47</v>
      </c>
      <c r="B12" s="28" t="s">
        <v>48</v>
      </c>
      <c r="C12" s="41">
        <v>1</v>
      </c>
      <c r="D12" s="73">
        <v>173.5</v>
      </c>
      <c r="E12" s="73">
        <v>0</v>
      </c>
      <c r="F12" s="69">
        <f t="shared" si="0"/>
        <v>0</v>
      </c>
      <c r="G12" s="69">
        <f t="shared" si="1"/>
        <v>0</v>
      </c>
      <c r="H12" s="79"/>
      <c r="I12" s="80"/>
    </row>
    <row r="13" spans="1:9" ht="18" customHeight="1">
      <c r="A13" s="49" t="s">
        <v>49</v>
      </c>
      <c r="B13" s="50">
        <v>1.06E+16</v>
      </c>
      <c r="C13" s="52">
        <f>C14+C15</f>
        <v>993.7</v>
      </c>
      <c r="D13" s="52">
        <f>D14+D15</f>
        <v>5885</v>
      </c>
      <c r="E13" s="52">
        <f>E14+E15</f>
        <v>822.8</v>
      </c>
      <c r="F13" s="75">
        <f t="shared" si="0"/>
        <v>13.981308411214952</v>
      </c>
      <c r="G13" s="75">
        <f t="shared" si="1"/>
        <v>82.801650397504261</v>
      </c>
      <c r="H13" s="81"/>
      <c r="I13" s="80"/>
    </row>
    <row r="14" spans="1:9" ht="15.75" customHeight="1">
      <c r="A14" s="26" t="s">
        <v>50</v>
      </c>
      <c r="B14" s="28" t="s">
        <v>51</v>
      </c>
      <c r="C14" s="41">
        <v>22.2</v>
      </c>
      <c r="D14" s="73">
        <v>876</v>
      </c>
      <c r="E14" s="73">
        <v>70.400000000000006</v>
      </c>
      <c r="F14" s="69">
        <f t="shared" si="0"/>
        <v>8.0365296803652981</v>
      </c>
      <c r="G14" s="69" t="s">
        <v>114</v>
      </c>
      <c r="H14" s="81"/>
      <c r="I14" s="80"/>
    </row>
    <row r="15" spans="1:9" ht="17.25" customHeight="1">
      <c r="A15" s="26" t="s">
        <v>52</v>
      </c>
      <c r="B15" s="28" t="s">
        <v>53</v>
      </c>
      <c r="C15" s="41">
        <v>971.5</v>
      </c>
      <c r="D15" s="73">
        <v>5009</v>
      </c>
      <c r="E15" s="73">
        <v>752.4</v>
      </c>
      <c r="F15" s="69">
        <f t="shared" si="0"/>
        <v>15.020962267917747</v>
      </c>
      <c r="G15" s="69">
        <f t="shared" si="1"/>
        <v>77.447246525990735</v>
      </c>
      <c r="H15" s="81"/>
      <c r="I15" s="80"/>
    </row>
    <row r="16" spans="1:9" ht="19.5" customHeight="1">
      <c r="A16" s="26" t="s">
        <v>109</v>
      </c>
      <c r="B16" s="27">
        <v>1.08E+16</v>
      </c>
      <c r="C16" s="17">
        <v>0</v>
      </c>
      <c r="D16" s="73">
        <v>0</v>
      </c>
      <c r="E16" s="69">
        <v>0.1</v>
      </c>
      <c r="F16" s="69">
        <v>0</v>
      </c>
      <c r="G16" s="69">
        <v>0</v>
      </c>
      <c r="H16" s="81"/>
      <c r="I16" s="80"/>
    </row>
    <row r="17" spans="1:9" s="18" customFormat="1" ht="19.5" customHeight="1">
      <c r="A17" s="26" t="s">
        <v>84</v>
      </c>
      <c r="B17" s="28" t="s">
        <v>85</v>
      </c>
      <c r="C17" s="17">
        <v>11.3</v>
      </c>
      <c r="D17" s="73">
        <v>20</v>
      </c>
      <c r="E17" s="69">
        <v>45.6</v>
      </c>
      <c r="F17" s="69" t="s">
        <v>116</v>
      </c>
      <c r="G17" s="69" t="s">
        <v>115</v>
      </c>
      <c r="H17" s="81"/>
      <c r="I17" s="80"/>
    </row>
    <row r="18" spans="1:9" ht="29.25" customHeight="1">
      <c r="A18" s="49" t="s">
        <v>54</v>
      </c>
      <c r="B18" s="53" t="s">
        <v>63</v>
      </c>
      <c r="C18" s="52">
        <f>C19+C21+C22+C24+C27</f>
        <v>7456.9</v>
      </c>
      <c r="D18" s="52">
        <f>D19+D21+D22+D24+D27</f>
        <v>9882.5</v>
      </c>
      <c r="E18" s="52">
        <f>E19+E21+E22+E24+E27</f>
        <v>1888.1000000000001</v>
      </c>
      <c r="F18" s="75">
        <f t="shared" si="0"/>
        <v>19.105489501644321</v>
      </c>
      <c r="G18" s="75">
        <f t="shared" si="1"/>
        <v>25.320173262347627</v>
      </c>
      <c r="H18" s="81"/>
      <c r="I18" s="80"/>
    </row>
    <row r="19" spans="1:9" ht="40.5" customHeight="1">
      <c r="A19" s="49" t="s">
        <v>69</v>
      </c>
      <c r="B19" s="53" t="s">
        <v>64</v>
      </c>
      <c r="C19" s="52">
        <f>C20</f>
        <v>64.400000000000006</v>
      </c>
      <c r="D19" s="52">
        <f>D20</f>
        <v>130.5</v>
      </c>
      <c r="E19" s="52">
        <f>E20</f>
        <v>65.2</v>
      </c>
      <c r="F19" s="75">
        <f t="shared" si="0"/>
        <v>49.961685823754792</v>
      </c>
      <c r="G19" s="75">
        <f t="shared" si="1"/>
        <v>101.24223602484473</v>
      </c>
      <c r="H19" s="81"/>
      <c r="I19" s="80"/>
    </row>
    <row r="20" spans="1:9" ht="42" customHeight="1">
      <c r="A20" s="26" t="s">
        <v>55</v>
      </c>
      <c r="B20" s="28" t="s">
        <v>73</v>
      </c>
      <c r="C20" s="41">
        <v>64.400000000000006</v>
      </c>
      <c r="D20" s="41">
        <v>130.5</v>
      </c>
      <c r="E20" s="41">
        <v>65.2</v>
      </c>
      <c r="F20" s="69">
        <f t="shared" si="0"/>
        <v>49.961685823754792</v>
      </c>
      <c r="G20" s="69">
        <f t="shared" si="1"/>
        <v>101.24223602484473</v>
      </c>
      <c r="H20" s="81"/>
      <c r="I20" s="80"/>
    </row>
    <row r="21" spans="1:9" ht="40.5" customHeight="1">
      <c r="A21" s="74" t="s">
        <v>86</v>
      </c>
      <c r="B21" s="77" t="s">
        <v>72</v>
      </c>
      <c r="C21" s="76">
        <v>5640</v>
      </c>
      <c r="D21" s="76">
        <v>6396</v>
      </c>
      <c r="E21" s="76">
        <v>900</v>
      </c>
      <c r="F21" s="75">
        <f t="shared" si="0"/>
        <v>14.071294559099437</v>
      </c>
      <c r="G21" s="75">
        <f t="shared" si="1"/>
        <v>15.957446808510639</v>
      </c>
      <c r="H21" s="81"/>
      <c r="I21" s="80"/>
    </row>
    <row r="22" spans="1:9" ht="42" customHeight="1">
      <c r="A22" s="49" t="s">
        <v>56</v>
      </c>
      <c r="B22" s="53" t="s">
        <v>65</v>
      </c>
      <c r="C22" s="52">
        <f>C23</f>
        <v>180.1</v>
      </c>
      <c r="D22" s="52">
        <f>D23</f>
        <v>567.70000000000005</v>
      </c>
      <c r="E22" s="52">
        <f>E23</f>
        <v>201.3</v>
      </c>
      <c r="F22" s="75">
        <f t="shared" si="0"/>
        <v>35.458869121014622</v>
      </c>
      <c r="G22" s="75">
        <f t="shared" si="1"/>
        <v>111.77123820099946</v>
      </c>
      <c r="H22" s="81"/>
      <c r="I22" s="80"/>
    </row>
    <row r="23" spans="1:9" ht="28.5" customHeight="1">
      <c r="A23" s="26" t="s">
        <v>57</v>
      </c>
      <c r="B23" s="28" t="s">
        <v>66</v>
      </c>
      <c r="C23" s="41">
        <v>180.1</v>
      </c>
      <c r="D23" s="41">
        <v>567.70000000000005</v>
      </c>
      <c r="E23" s="41">
        <v>201.3</v>
      </c>
      <c r="F23" s="69">
        <f t="shared" si="0"/>
        <v>35.458869121014622</v>
      </c>
      <c r="G23" s="69">
        <f t="shared" si="1"/>
        <v>111.77123820099946</v>
      </c>
      <c r="H23" s="81"/>
      <c r="I23" s="80"/>
    </row>
    <row r="24" spans="1:9" ht="18" customHeight="1">
      <c r="A24" s="49" t="s">
        <v>58</v>
      </c>
      <c r="B24" s="53" t="s">
        <v>67</v>
      </c>
      <c r="C24" s="52">
        <f>C25</f>
        <v>1572.4</v>
      </c>
      <c r="D24" s="52">
        <f>D25</f>
        <v>2788.3</v>
      </c>
      <c r="E24" s="52">
        <f>E25</f>
        <v>725.9</v>
      </c>
      <c r="F24" s="75">
        <f t="shared" si="0"/>
        <v>26.033784026109096</v>
      </c>
      <c r="G24" s="75">
        <f t="shared" si="1"/>
        <v>46.165097939455606</v>
      </c>
      <c r="H24" s="81"/>
      <c r="I24" s="80"/>
    </row>
    <row r="25" spans="1:9" ht="28.5" customHeight="1">
      <c r="A25" s="26" t="s">
        <v>59</v>
      </c>
      <c r="B25" s="28" t="s">
        <v>68</v>
      </c>
      <c r="C25" s="41">
        <v>1572.4</v>
      </c>
      <c r="D25" s="41">
        <v>2788.3</v>
      </c>
      <c r="E25" s="41">
        <v>725.9</v>
      </c>
      <c r="F25" s="69">
        <f t="shared" si="0"/>
        <v>26.033784026109096</v>
      </c>
      <c r="G25" s="69">
        <f t="shared" si="1"/>
        <v>46.165097939455606</v>
      </c>
      <c r="H25" s="81"/>
      <c r="I25" s="80"/>
    </row>
    <row r="26" spans="1:9" s="65" customFormat="1" ht="96" customHeight="1">
      <c r="A26" s="85" t="s">
        <v>112</v>
      </c>
      <c r="B26" s="86" t="s">
        <v>110</v>
      </c>
      <c r="C26" s="87">
        <f>C27</f>
        <v>0</v>
      </c>
      <c r="D26" s="87">
        <f t="shared" ref="D26:E26" si="2">D27</f>
        <v>0</v>
      </c>
      <c r="E26" s="87">
        <f t="shared" si="2"/>
        <v>-4.3</v>
      </c>
      <c r="F26" s="75">
        <v>0</v>
      </c>
      <c r="G26" s="75">
        <v>0</v>
      </c>
      <c r="H26" s="81"/>
      <c r="I26" s="80"/>
    </row>
    <row r="27" spans="1:9" s="19" customFormat="1" ht="111.75" customHeight="1">
      <c r="A27" s="44" t="s">
        <v>111</v>
      </c>
      <c r="B27" s="45" t="s">
        <v>113</v>
      </c>
      <c r="C27" s="39">
        <v>0</v>
      </c>
      <c r="D27" s="39">
        <v>0</v>
      </c>
      <c r="E27" s="39">
        <v>-4.3</v>
      </c>
      <c r="F27" s="69">
        <v>0</v>
      </c>
      <c r="G27" s="69">
        <v>0</v>
      </c>
      <c r="H27" s="81"/>
      <c r="I27" s="80"/>
    </row>
    <row r="28" spans="1:9" ht="15.75" customHeight="1">
      <c r="A28" s="54" t="s">
        <v>4</v>
      </c>
      <c r="B28" s="55"/>
      <c r="C28" s="56">
        <f>C30+C34+C36+C39+C44+C42</f>
        <v>10383.800000000001</v>
      </c>
      <c r="D28" s="56">
        <f t="shared" ref="D28:E28" si="3">D30+D34+D36+D39+D44+D42</f>
        <v>20126.899999999998</v>
      </c>
      <c r="E28" s="56">
        <f t="shared" si="3"/>
        <v>4519.3999999999996</v>
      </c>
      <c r="F28" s="48">
        <f t="shared" si="0"/>
        <v>22.4545260323249</v>
      </c>
      <c r="G28" s="48">
        <f t="shared" si="1"/>
        <v>43.52356555403609</v>
      </c>
      <c r="H28" s="81"/>
      <c r="I28" s="80"/>
    </row>
    <row r="29" spans="1:9" ht="18" customHeight="1">
      <c r="A29" s="29" t="s">
        <v>3</v>
      </c>
      <c r="B29" s="30"/>
      <c r="C29" s="38"/>
      <c r="D29" s="38"/>
      <c r="E29" s="38"/>
      <c r="F29" s="69"/>
      <c r="G29" s="69">
        <v>0</v>
      </c>
      <c r="H29" s="81"/>
      <c r="I29" s="80"/>
    </row>
    <row r="30" spans="1:9" ht="17.25" customHeight="1">
      <c r="A30" s="57" t="s">
        <v>5</v>
      </c>
      <c r="B30" s="58" t="s">
        <v>6</v>
      </c>
      <c r="C30" s="78">
        <f>C31+C32+C33</f>
        <v>2182</v>
      </c>
      <c r="D30" s="59">
        <f>D31+D32+D33</f>
        <v>5629.6</v>
      </c>
      <c r="E30" s="59">
        <f>E31+E32+E33</f>
        <v>2045</v>
      </c>
      <c r="F30" s="75">
        <f t="shared" si="0"/>
        <v>36.32584908341623</v>
      </c>
      <c r="G30" s="75">
        <f t="shared" si="1"/>
        <v>93.721356553620524</v>
      </c>
      <c r="H30" s="81"/>
      <c r="I30" s="80"/>
    </row>
    <row r="31" spans="1:9" ht="39.75" customHeight="1">
      <c r="A31" s="40" t="s">
        <v>7</v>
      </c>
      <c r="B31" s="32" t="s">
        <v>8</v>
      </c>
      <c r="C31" s="35">
        <v>2175.6999999999998</v>
      </c>
      <c r="D31" s="37">
        <v>5615</v>
      </c>
      <c r="E31" s="35">
        <v>2037.6</v>
      </c>
      <c r="F31" s="69">
        <f t="shared" si="0"/>
        <v>36.28851291184327</v>
      </c>
      <c r="G31" s="69">
        <f t="shared" si="1"/>
        <v>93.652617548375233</v>
      </c>
      <c r="H31" s="81"/>
      <c r="I31" s="80"/>
    </row>
    <row r="32" spans="1:9" ht="15.75" customHeight="1">
      <c r="A32" s="40" t="s">
        <v>9</v>
      </c>
      <c r="B32" s="31" t="s">
        <v>10</v>
      </c>
      <c r="C32" s="71">
        <v>0</v>
      </c>
      <c r="D32" s="37">
        <v>5</v>
      </c>
      <c r="E32" s="35">
        <v>0</v>
      </c>
      <c r="F32" s="69">
        <f t="shared" si="0"/>
        <v>0</v>
      </c>
      <c r="G32" s="69">
        <v>0</v>
      </c>
      <c r="H32" s="81"/>
      <c r="I32" s="80"/>
    </row>
    <row r="33" spans="1:9" ht="16.5" customHeight="1">
      <c r="A33" s="40" t="s">
        <v>11</v>
      </c>
      <c r="B33" s="31" t="s">
        <v>12</v>
      </c>
      <c r="C33" s="35">
        <v>6.3</v>
      </c>
      <c r="D33" s="35">
        <v>9.6</v>
      </c>
      <c r="E33" s="35">
        <v>7.4</v>
      </c>
      <c r="F33" s="69">
        <f t="shared" si="0"/>
        <v>77.083333333333343</v>
      </c>
      <c r="G33" s="69">
        <f t="shared" si="1"/>
        <v>117.46031746031747</v>
      </c>
      <c r="H33" s="81"/>
      <c r="I33" s="80"/>
    </row>
    <row r="34" spans="1:9" ht="16.5" customHeight="1">
      <c r="A34" s="57" t="s">
        <v>13</v>
      </c>
      <c r="B34" s="58" t="s">
        <v>14</v>
      </c>
      <c r="C34" s="59">
        <f>C35</f>
        <v>180.1</v>
      </c>
      <c r="D34" s="59">
        <f>D35</f>
        <v>567.70000000000005</v>
      </c>
      <c r="E34" s="59">
        <f>E35</f>
        <v>201.3</v>
      </c>
      <c r="F34" s="75">
        <f t="shared" si="0"/>
        <v>35.458869121014622</v>
      </c>
      <c r="G34" s="75">
        <f t="shared" si="1"/>
        <v>111.77123820099946</v>
      </c>
      <c r="H34" s="81"/>
      <c r="I34" s="80"/>
    </row>
    <row r="35" spans="1:9" ht="16.5" customHeight="1">
      <c r="A35" s="40" t="s">
        <v>15</v>
      </c>
      <c r="B35" s="31" t="s">
        <v>16</v>
      </c>
      <c r="C35" s="35">
        <v>180.1</v>
      </c>
      <c r="D35" s="35">
        <v>567.70000000000005</v>
      </c>
      <c r="E35" s="35">
        <v>201.3</v>
      </c>
      <c r="F35" s="69">
        <f t="shared" si="0"/>
        <v>35.458869121014622</v>
      </c>
      <c r="G35" s="69">
        <f t="shared" si="1"/>
        <v>111.77123820099946</v>
      </c>
      <c r="H35" s="81"/>
      <c r="I35" s="80"/>
    </row>
    <row r="36" spans="1:9" ht="15.75" customHeight="1">
      <c r="A36" s="57" t="s">
        <v>17</v>
      </c>
      <c r="B36" s="58" t="s">
        <v>18</v>
      </c>
      <c r="C36" s="52">
        <f>C37+C38</f>
        <v>5922.1</v>
      </c>
      <c r="D36" s="76">
        <f t="shared" ref="D36:E36" si="4">D37+D38</f>
        <v>8476.7999999999993</v>
      </c>
      <c r="E36" s="76">
        <f t="shared" si="4"/>
        <v>499.5</v>
      </c>
      <c r="F36" s="75">
        <f t="shared" si="0"/>
        <v>5.8925537938844847</v>
      </c>
      <c r="G36" s="75">
        <f t="shared" si="1"/>
        <v>8.4345080292463823</v>
      </c>
      <c r="H36" s="81"/>
      <c r="I36" s="80"/>
    </row>
    <row r="37" spans="1:9" ht="15.75" customHeight="1">
      <c r="A37" s="40" t="s">
        <v>19</v>
      </c>
      <c r="B37" s="31" t="s">
        <v>20</v>
      </c>
      <c r="C37" s="41">
        <v>5914.1</v>
      </c>
      <c r="D37" s="35">
        <v>8476.7999999999993</v>
      </c>
      <c r="E37" s="41">
        <v>499.5</v>
      </c>
      <c r="F37" s="69">
        <f t="shared" si="0"/>
        <v>5.8925537938844847</v>
      </c>
      <c r="G37" s="69">
        <f t="shared" si="1"/>
        <v>8.4459173838792037</v>
      </c>
      <c r="H37" s="81"/>
      <c r="I37" s="80"/>
    </row>
    <row r="38" spans="1:9" s="65" customFormat="1" ht="15.75" customHeight="1">
      <c r="A38" s="72" t="s">
        <v>103</v>
      </c>
      <c r="B38" s="70" t="s">
        <v>104</v>
      </c>
      <c r="C38" s="73">
        <v>8</v>
      </c>
      <c r="D38" s="71">
        <v>0</v>
      </c>
      <c r="E38" s="73">
        <v>0</v>
      </c>
      <c r="F38" s="69"/>
      <c r="G38" s="69">
        <f t="shared" si="1"/>
        <v>0</v>
      </c>
      <c r="H38" s="81"/>
      <c r="I38" s="80"/>
    </row>
    <row r="39" spans="1:9" ht="17.25" customHeight="1">
      <c r="A39" s="57" t="s">
        <v>21</v>
      </c>
      <c r="B39" s="58" t="s">
        <v>22</v>
      </c>
      <c r="C39" s="59">
        <f>C41+C40</f>
        <v>451.2</v>
      </c>
      <c r="D39" s="78">
        <f>D41+D40</f>
        <v>1601.8000000000002</v>
      </c>
      <c r="E39" s="78">
        <f>E41+E40</f>
        <v>463.7</v>
      </c>
      <c r="F39" s="75">
        <f t="shared" si="0"/>
        <v>28.948682731926578</v>
      </c>
      <c r="G39" s="75">
        <f t="shared" si="1"/>
        <v>102.77039007092199</v>
      </c>
      <c r="H39" s="81"/>
      <c r="I39" s="80"/>
    </row>
    <row r="40" spans="1:9" s="65" customFormat="1" ht="17.25" customHeight="1">
      <c r="A40" s="72" t="s">
        <v>93</v>
      </c>
      <c r="B40" s="70" t="s">
        <v>92</v>
      </c>
      <c r="C40" s="71">
        <v>0</v>
      </c>
      <c r="D40" s="71">
        <v>1050.7</v>
      </c>
      <c r="E40" s="71">
        <v>0</v>
      </c>
      <c r="F40" s="69">
        <f t="shared" si="0"/>
        <v>0</v>
      </c>
      <c r="G40" s="69">
        <v>0</v>
      </c>
      <c r="H40" s="81"/>
      <c r="I40" s="80"/>
    </row>
    <row r="41" spans="1:9" ht="15.75" customHeight="1">
      <c r="A41" s="40" t="s">
        <v>23</v>
      </c>
      <c r="B41" s="31" t="s">
        <v>24</v>
      </c>
      <c r="C41" s="35">
        <v>451.2</v>
      </c>
      <c r="D41" s="35">
        <v>551.1</v>
      </c>
      <c r="E41" s="35">
        <v>463.7</v>
      </c>
      <c r="F41" s="69">
        <f t="shared" si="0"/>
        <v>84.140809290509893</v>
      </c>
      <c r="G41" s="69">
        <f t="shared" si="1"/>
        <v>102.77039007092199</v>
      </c>
      <c r="H41" s="81"/>
      <c r="I41" s="80"/>
    </row>
    <row r="42" spans="1:9" s="65" customFormat="1" ht="15.75" customHeight="1">
      <c r="A42" s="83" t="s">
        <v>105</v>
      </c>
      <c r="B42" s="58" t="s">
        <v>106</v>
      </c>
      <c r="C42" s="78">
        <f>C43</f>
        <v>4.5</v>
      </c>
      <c r="D42" s="78">
        <f t="shared" ref="D42:E42" si="5">D43</f>
        <v>0</v>
      </c>
      <c r="E42" s="78">
        <f t="shared" si="5"/>
        <v>0</v>
      </c>
      <c r="F42" s="75">
        <v>0</v>
      </c>
      <c r="G42" s="75">
        <f t="shared" si="1"/>
        <v>0</v>
      </c>
      <c r="H42" s="81"/>
      <c r="I42" s="80"/>
    </row>
    <row r="43" spans="1:9" s="65" customFormat="1" ht="15.75" customHeight="1">
      <c r="A43" s="84" t="s">
        <v>107</v>
      </c>
      <c r="B43" s="70" t="s">
        <v>108</v>
      </c>
      <c r="C43" s="71">
        <v>4.5</v>
      </c>
      <c r="D43" s="71">
        <v>0</v>
      </c>
      <c r="E43" s="71">
        <v>0</v>
      </c>
      <c r="F43" s="69">
        <v>0</v>
      </c>
      <c r="G43" s="69">
        <f t="shared" si="1"/>
        <v>0</v>
      </c>
      <c r="H43" s="81"/>
      <c r="I43" s="80"/>
    </row>
    <row r="44" spans="1:9" ht="16.5" customHeight="1">
      <c r="A44" s="57" t="s">
        <v>71</v>
      </c>
      <c r="B44" s="58" t="s">
        <v>25</v>
      </c>
      <c r="C44" s="59">
        <f>C45</f>
        <v>1643.9</v>
      </c>
      <c r="D44" s="59">
        <f>D45</f>
        <v>3851</v>
      </c>
      <c r="E44" s="59">
        <f>E45</f>
        <v>1309.9000000000001</v>
      </c>
      <c r="F44" s="75">
        <f t="shared" si="0"/>
        <v>34.01454167748637</v>
      </c>
      <c r="G44" s="75">
        <f t="shared" si="1"/>
        <v>79.682462436887889</v>
      </c>
      <c r="H44" s="81"/>
      <c r="I44" s="80"/>
    </row>
    <row r="45" spans="1:9" ht="16.5" customHeight="1">
      <c r="A45" s="40" t="s">
        <v>26</v>
      </c>
      <c r="B45" s="31" t="s">
        <v>27</v>
      </c>
      <c r="C45" s="35">
        <v>1643.9</v>
      </c>
      <c r="D45" s="35">
        <v>3851</v>
      </c>
      <c r="E45" s="35">
        <v>1309.9000000000001</v>
      </c>
      <c r="F45" s="69">
        <f t="shared" si="0"/>
        <v>34.01454167748637</v>
      </c>
      <c r="G45" s="69">
        <f t="shared" si="1"/>
        <v>79.682462436887889</v>
      </c>
      <c r="H45" s="81"/>
      <c r="I45" s="80"/>
    </row>
    <row r="46" spans="1:9" ht="27" customHeight="1">
      <c r="A46" s="29" t="s">
        <v>28</v>
      </c>
      <c r="B46" s="33"/>
      <c r="C46" s="35">
        <f>C5-C28</f>
        <v>-669.50000000000182</v>
      </c>
      <c r="D46" s="35">
        <f>D5-D28</f>
        <v>-467.29999999999927</v>
      </c>
      <c r="E46" s="35">
        <f>E5-E28</f>
        <v>-270.5</v>
      </c>
      <c r="F46" s="36"/>
      <c r="G46" s="36"/>
      <c r="H46" s="80"/>
      <c r="I46" s="80"/>
    </row>
    <row r="47" spans="1:9" ht="17.25" customHeight="1">
      <c r="A47" s="60" t="s">
        <v>29</v>
      </c>
      <c r="B47" s="61"/>
      <c r="C47" s="62">
        <f>C53+C49</f>
        <v>669.5</v>
      </c>
      <c r="D47" s="62">
        <f>D53+D49</f>
        <v>467.30000000000291</v>
      </c>
      <c r="E47" s="62">
        <f>E53+E49</f>
        <v>270.5</v>
      </c>
      <c r="F47" s="62"/>
      <c r="G47" s="62"/>
      <c r="H47" s="80"/>
      <c r="I47" s="80"/>
    </row>
    <row r="48" spans="1:9" ht="15.75" customHeight="1">
      <c r="A48" s="40" t="s">
        <v>3</v>
      </c>
      <c r="B48" s="31"/>
      <c r="C48" s="41"/>
      <c r="D48" s="41"/>
      <c r="E48" s="41"/>
      <c r="F48" s="41"/>
      <c r="G48" s="41"/>
      <c r="H48" s="80"/>
      <c r="I48" s="80"/>
    </row>
    <row r="49" spans="1:9" s="12" customFormat="1" ht="29.25" hidden="1" customHeight="1">
      <c r="A49" s="42" t="s">
        <v>77</v>
      </c>
      <c r="B49" s="43" t="s">
        <v>75</v>
      </c>
      <c r="C49" s="39">
        <f>C50</f>
        <v>0</v>
      </c>
      <c r="D49" s="39">
        <f>D50</f>
        <v>0</v>
      </c>
      <c r="E49" s="39">
        <f>E50</f>
        <v>0</v>
      </c>
      <c r="F49" s="41"/>
      <c r="G49" s="41"/>
      <c r="H49" s="80"/>
      <c r="I49" s="80"/>
    </row>
    <row r="50" spans="1:9" s="12" customFormat="1" ht="41.25" hidden="1" customHeight="1">
      <c r="A50" s="42" t="s">
        <v>78</v>
      </c>
      <c r="B50" s="43" t="s">
        <v>76</v>
      </c>
      <c r="C50" s="39">
        <f>C51+C52</f>
        <v>0</v>
      </c>
      <c r="D50" s="39">
        <f>D51+D52</f>
        <v>0</v>
      </c>
      <c r="E50" s="39">
        <f>E51+E52</f>
        <v>0</v>
      </c>
      <c r="F50" s="41"/>
      <c r="G50" s="41"/>
      <c r="H50" s="80"/>
      <c r="I50" s="80"/>
    </row>
    <row r="51" spans="1:9" s="12" customFormat="1" ht="52.5" hidden="1" customHeight="1">
      <c r="A51" s="42" t="s">
        <v>79</v>
      </c>
      <c r="B51" s="43" t="s">
        <v>81</v>
      </c>
      <c r="C51" s="39">
        <v>0</v>
      </c>
      <c r="D51" s="39">
        <v>0</v>
      </c>
      <c r="E51" s="39">
        <v>0</v>
      </c>
      <c r="F51" s="41"/>
      <c r="G51" s="41"/>
      <c r="H51" s="80"/>
      <c r="I51" s="80"/>
    </row>
    <row r="52" spans="1:9" s="12" customFormat="1" ht="54" hidden="1" customHeight="1">
      <c r="A52" s="42" t="s">
        <v>80</v>
      </c>
      <c r="B52" s="43" t="s">
        <v>82</v>
      </c>
      <c r="C52" s="39">
        <v>0</v>
      </c>
      <c r="D52" s="39">
        <v>0</v>
      </c>
      <c r="E52" s="39">
        <v>0</v>
      </c>
      <c r="F52" s="41"/>
      <c r="G52" s="41"/>
      <c r="H52" s="80"/>
      <c r="I52" s="80"/>
    </row>
    <row r="53" spans="1:9" ht="27.75" customHeight="1">
      <c r="A53" s="40" t="s">
        <v>30</v>
      </c>
      <c r="B53" s="31" t="s">
        <v>31</v>
      </c>
      <c r="C53" s="34">
        <f>C55+C54</f>
        <v>669.5</v>
      </c>
      <c r="D53" s="34">
        <f>D55+D54</f>
        <v>467.30000000000291</v>
      </c>
      <c r="E53" s="34">
        <f>E55+E54</f>
        <v>270.5</v>
      </c>
      <c r="F53" s="41"/>
      <c r="G53" s="41"/>
      <c r="H53" s="80"/>
      <c r="I53" s="80"/>
    </row>
    <row r="54" spans="1:9" ht="26.25" customHeight="1">
      <c r="A54" s="40" t="s">
        <v>32</v>
      </c>
      <c r="B54" s="31" t="s">
        <v>33</v>
      </c>
      <c r="C54" s="41">
        <v>-9756.6</v>
      </c>
      <c r="D54" s="41">
        <v>-19659.599999999999</v>
      </c>
      <c r="E54" s="41">
        <v>-4267.3</v>
      </c>
      <c r="F54" s="41"/>
      <c r="G54" s="41"/>
      <c r="H54" s="80"/>
      <c r="I54" s="80"/>
    </row>
    <row r="55" spans="1:9" ht="27.75" customHeight="1">
      <c r="A55" s="40" t="s">
        <v>34</v>
      </c>
      <c r="B55" s="31" t="s">
        <v>35</v>
      </c>
      <c r="C55" s="41">
        <v>10426.1</v>
      </c>
      <c r="D55" s="41">
        <v>20126.900000000001</v>
      </c>
      <c r="E55" s="41">
        <v>4537.8</v>
      </c>
      <c r="F55" s="41"/>
      <c r="G55" s="41"/>
      <c r="H55" s="80"/>
      <c r="I55" s="80"/>
    </row>
    <row r="56" spans="1:9" ht="12" customHeight="1">
      <c r="A56" s="21"/>
      <c r="B56" s="21"/>
      <c r="C56" s="21"/>
      <c r="D56" s="21"/>
      <c r="E56" s="21"/>
      <c r="F56" s="21"/>
      <c r="G56" s="21"/>
    </row>
    <row r="57" spans="1:9" hidden="1">
      <c r="A57" s="21"/>
      <c r="B57" s="21"/>
      <c r="C57" s="21"/>
      <c r="D57" s="21"/>
      <c r="E57" s="21"/>
      <c r="F57" s="21"/>
      <c r="G57" s="21"/>
    </row>
    <row r="58" spans="1:9" s="64" customFormat="1" ht="27.75" customHeight="1">
      <c r="A58" s="88" t="s">
        <v>91</v>
      </c>
      <c r="B58" s="88"/>
      <c r="C58" s="88"/>
      <c r="D58" s="88"/>
      <c r="E58" s="88"/>
      <c r="F58" s="88"/>
      <c r="G58" s="88"/>
    </row>
  </sheetData>
  <mergeCells count="2">
    <mergeCell ref="A58:G58"/>
    <mergeCell ref="A2:G2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15" sqref="E15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6"/>
      <c r="B1" s="6"/>
      <c r="C1" s="6"/>
      <c r="D1" s="6"/>
      <c r="E1" s="6"/>
      <c r="F1" s="6"/>
      <c r="G1" s="6"/>
    </row>
    <row r="2" spans="1:10" ht="96" customHeight="1">
      <c r="A2" s="89" t="s">
        <v>94</v>
      </c>
      <c r="B2" s="88"/>
      <c r="C2" s="88"/>
      <c r="D2" s="88"/>
      <c r="E2" s="88"/>
      <c r="F2" s="88"/>
      <c r="G2" s="88"/>
    </row>
    <row r="3" spans="1:10">
      <c r="A3" s="6"/>
      <c r="B3" s="6"/>
      <c r="C3" s="6"/>
      <c r="D3" s="6"/>
      <c r="E3" s="6"/>
      <c r="F3" s="6"/>
      <c r="G3" s="7"/>
    </row>
    <row r="4" spans="1:10" ht="83.25" customHeight="1">
      <c r="A4" s="9" t="s">
        <v>36</v>
      </c>
      <c r="B4" s="9" t="s">
        <v>37</v>
      </c>
      <c r="C4" s="9" t="s">
        <v>95</v>
      </c>
      <c r="D4" s="9" t="s">
        <v>96</v>
      </c>
      <c r="E4" s="9" t="s">
        <v>97</v>
      </c>
      <c r="F4" s="9" t="s">
        <v>90</v>
      </c>
      <c r="G4" s="9" t="s">
        <v>89</v>
      </c>
    </row>
    <row r="5" spans="1:10" ht="83.25" customHeight="1">
      <c r="A5" s="10" t="s">
        <v>38</v>
      </c>
      <c r="B5" s="82">
        <v>5.5</v>
      </c>
      <c r="C5" s="63">
        <v>1420.9</v>
      </c>
      <c r="D5" s="63">
        <v>4111.5</v>
      </c>
      <c r="E5" s="63">
        <v>1643.7</v>
      </c>
      <c r="F5" s="63">
        <f>E5/D5*100</f>
        <v>39.978110178766876</v>
      </c>
      <c r="G5" s="63">
        <f>E5/C5*100</f>
        <v>115.68020268843691</v>
      </c>
    </row>
    <row r="6" spans="1:10" ht="65.25" customHeight="1">
      <c r="A6" s="11" t="s">
        <v>39</v>
      </c>
      <c r="B6" s="82">
        <v>2.7</v>
      </c>
      <c r="C6" s="63">
        <v>784.4</v>
      </c>
      <c r="D6" s="63">
        <v>2530.4</v>
      </c>
      <c r="E6" s="63">
        <v>778.3</v>
      </c>
      <c r="F6" s="63">
        <f>E6/D6*100</f>
        <v>30.757982927600374</v>
      </c>
      <c r="G6" s="63">
        <f>E6/C6*100</f>
        <v>99.222335543090253</v>
      </c>
      <c r="J6" s="1" t="s">
        <v>41</v>
      </c>
    </row>
    <row r="7" spans="1:10">
      <c r="A7" s="6"/>
      <c r="B7" s="6"/>
      <c r="C7" s="6"/>
      <c r="D7" s="6"/>
      <c r="E7" s="6"/>
      <c r="F7" s="6"/>
      <c r="G7" s="6"/>
    </row>
    <row r="8" spans="1:10">
      <c r="A8" s="6"/>
      <c r="B8" s="6"/>
      <c r="C8" s="6"/>
      <c r="D8" s="6"/>
      <c r="E8" s="6"/>
      <c r="F8" s="6"/>
      <c r="G8" s="6"/>
    </row>
    <row r="9" spans="1:10">
      <c r="A9" s="6"/>
      <c r="B9" s="6"/>
      <c r="C9" s="6"/>
      <c r="D9" s="6"/>
      <c r="E9" s="6"/>
      <c r="F9" s="6"/>
      <c r="G9" s="6"/>
    </row>
    <row r="10" spans="1:10">
      <c r="A10" s="88" t="s">
        <v>91</v>
      </c>
      <c r="B10" s="88"/>
      <c r="C10" s="88"/>
      <c r="D10" s="88"/>
      <c r="E10" s="88"/>
      <c r="F10" s="88"/>
      <c r="G10" s="88"/>
    </row>
    <row r="11" spans="1:10">
      <c r="A11" s="6"/>
      <c r="B11" s="6"/>
      <c r="C11" s="6"/>
      <c r="D11" s="6"/>
      <c r="E11" s="6"/>
      <c r="F11" s="6"/>
      <c r="G11" s="6"/>
    </row>
    <row r="12" spans="1:10">
      <c r="A12" s="6"/>
      <c r="B12" s="6"/>
      <c r="C12" s="6"/>
      <c r="D12" s="6"/>
      <c r="E12" s="6"/>
      <c r="F12" s="6"/>
      <c r="G12" s="6"/>
    </row>
    <row r="13" spans="1:10">
      <c r="A13" s="6"/>
      <c r="B13" s="6"/>
      <c r="C13" s="6"/>
      <c r="D13" s="6"/>
      <c r="E13" s="6"/>
      <c r="F13" s="6"/>
      <c r="G13" s="6"/>
    </row>
    <row r="14" spans="1:10">
      <c r="A14" s="6"/>
      <c r="B14" s="6"/>
      <c r="C14" s="6"/>
      <c r="D14" s="6"/>
      <c r="E14" s="6"/>
      <c r="F14" s="6"/>
      <c r="G14" s="6"/>
    </row>
    <row r="15" spans="1:10">
      <c r="A15" s="6"/>
      <c r="B15" s="6"/>
      <c r="C15" s="6"/>
      <c r="D15" s="6"/>
      <c r="E15" s="6"/>
      <c r="F15" s="6"/>
      <c r="G15" s="6"/>
    </row>
    <row r="16" spans="1:10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I7" sqref="I7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6"/>
      <c r="B1" s="6"/>
      <c r="C1" s="6"/>
      <c r="D1" s="6"/>
      <c r="E1" s="6"/>
      <c r="F1" s="6"/>
    </row>
    <row r="2" spans="1:7" ht="119.25" customHeight="1">
      <c r="A2" s="89" t="s">
        <v>102</v>
      </c>
      <c r="B2" s="88"/>
      <c r="C2" s="88"/>
      <c r="D2" s="88"/>
      <c r="E2" s="88"/>
      <c r="F2" s="88"/>
    </row>
    <row r="3" spans="1:7">
      <c r="A3" s="6"/>
      <c r="B3" s="6"/>
      <c r="C3" s="6"/>
      <c r="D3" s="6"/>
      <c r="E3" s="6"/>
      <c r="F3" s="7"/>
    </row>
    <row r="4" spans="1:7" ht="81" customHeight="1">
      <c r="A4" s="5" t="s">
        <v>60</v>
      </c>
      <c r="B4" s="23" t="s">
        <v>95</v>
      </c>
      <c r="C4" s="23" t="s">
        <v>96</v>
      </c>
      <c r="D4" s="23" t="s">
        <v>97</v>
      </c>
      <c r="E4" s="23" t="s">
        <v>90</v>
      </c>
      <c r="F4" s="23" t="s">
        <v>89</v>
      </c>
    </row>
    <row r="5" spans="1:7" s="3" customFormat="1" ht="73.5" customHeight="1">
      <c r="A5" s="14" t="s">
        <v>70</v>
      </c>
      <c r="B5" s="66">
        <v>0</v>
      </c>
      <c r="C5" s="66">
        <v>2</v>
      </c>
      <c r="D5" s="66">
        <v>0</v>
      </c>
      <c r="E5" s="67">
        <f>D5/C5*100</f>
        <v>0</v>
      </c>
      <c r="F5" s="67">
        <v>0</v>
      </c>
    </row>
    <row r="6" spans="1:7" ht="63.75" customHeight="1">
      <c r="A6" s="13" t="s">
        <v>62</v>
      </c>
      <c r="B6" s="67">
        <v>451.2</v>
      </c>
      <c r="C6" s="67">
        <v>551.1</v>
      </c>
      <c r="D6" s="67">
        <v>463.7</v>
      </c>
      <c r="E6" s="67">
        <f>D6/C6*100</f>
        <v>84.140809290509893</v>
      </c>
      <c r="F6" s="67">
        <f>D6/B6*100</f>
        <v>102.77039007092199</v>
      </c>
    </row>
    <row r="7" spans="1:7" s="4" customFormat="1" ht="87.75" customHeight="1">
      <c r="A7" s="15" t="s">
        <v>87</v>
      </c>
      <c r="B7" s="67">
        <v>5914.1</v>
      </c>
      <c r="C7" s="67">
        <v>8476.7999999999993</v>
      </c>
      <c r="D7" s="67">
        <v>499.5</v>
      </c>
      <c r="E7" s="67">
        <f>D7/C7*100</f>
        <v>5.8925537938844847</v>
      </c>
      <c r="F7" s="67">
        <f>D7/B7*100</f>
        <v>8.4459173838792037</v>
      </c>
    </row>
    <row r="8" spans="1:7" ht="54" customHeight="1">
      <c r="A8" s="15" t="s">
        <v>83</v>
      </c>
      <c r="B8" s="67">
        <v>1643.9</v>
      </c>
      <c r="C8" s="67">
        <v>3851</v>
      </c>
      <c r="D8" s="67">
        <v>1309.9000000000001</v>
      </c>
      <c r="E8" s="67">
        <f>D8/C8*100</f>
        <v>34.01454167748637</v>
      </c>
      <c r="F8" s="67">
        <f>D8/B8*100</f>
        <v>79.682462436887889</v>
      </c>
      <c r="G8" s="4"/>
    </row>
    <row r="9" spans="1:7" ht="33" customHeight="1">
      <c r="A9" s="8" t="s">
        <v>61</v>
      </c>
      <c r="B9" s="68">
        <f>B6+B8+B5+B7</f>
        <v>8009.2000000000007</v>
      </c>
      <c r="C9" s="68">
        <f>C6+C8+C5+C7</f>
        <v>12880.9</v>
      </c>
      <c r="D9" s="68">
        <f>D6+D8+D5+D7</f>
        <v>2273.1000000000004</v>
      </c>
      <c r="E9" s="68">
        <f>D9/C9*100</f>
        <v>17.647058823529417</v>
      </c>
      <c r="F9" s="68">
        <f>D9/B9*100</f>
        <v>28.381111721520252</v>
      </c>
      <c r="G9" s="4"/>
    </row>
    <row r="10" spans="1:7">
      <c r="A10" s="6"/>
      <c r="B10" s="6"/>
      <c r="C10" s="6"/>
      <c r="D10" s="6"/>
      <c r="E10" s="6"/>
      <c r="F10" s="6"/>
    </row>
    <row r="11" spans="1:7">
      <c r="A11" s="6"/>
      <c r="B11" s="6"/>
      <c r="C11" s="6"/>
      <c r="D11" s="6"/>
      <c r="E11" s="6"/>
      <c r="F11" s="6"/>
    </row>
    <row r="12" spans="1:7">
      <c r="A12" s="88" t="s">
        <v>91</v>
      </c>
      <c r="B12" s="88"/>
      <c r="C12" s="88"/>
      <c r="D12" s="88"/>
      <c r="E12" s="88"/>
      <c r="F12" s="88"/>
    </row>
    <row r="13" spans="1:7">
      <c r="A13" s="6"/>
      <c r="B13" s="6"/>
      <c r="C13" s="6"/>
      <c r="D13" s="6"/>
      <c r="E13" s="6"/>
      <c r="F13" s="6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2026-07-20T13:28:00Z</cp:lastPrinted>
  <dcterms:created xsi:type="dcterms:W3CDTF">2017-04-17T10:25:39Z</dcterms:created>
  <dcterms:modified xsi:type="dcterms:W3CDTF">2026-07-21T07:04:03Z</dcterms:modified>
</cp:coreProperties>
</file>