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010" yWindow="-135" windowWidth="15075" windowHeight="11760" activeTab="2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  <definedName name="_xlnm.Print_Area" localSheetId="0">'таблица 1'!$A$2:$G$53</definedName>
    <definedName name="_xlnm.Print_Area" localSheetId="1">'таблица 2'!$A$1:$H$14</definedName>
  </definedNames>
  <calcPr calcId="125725"/>
</workbook>
</file>

<file path=xl/calcChain.xml><?xml version="1.0" encoding="utf-8"?>
<calcChain xmlns="http://schemas.openxmlformats.org/spreadsheetml/2006/main">
  <c r="G7" i="1"/>
  <c r="G8"/>
  <c r="G9"/>
  <c r="G10"/>
  <c r="G11"/>
  <c r="G12"/>
  <c r="G16"/>
  <c r="G18"/>
  <c r="G22"/>
  <c r="G23"/>
  <c r="G24"/>
  <c r="G25"/>
  <c r="F7"/>
  <c r="F8"/>
  <c r="F9"/>
  <c r="F10"/>
  <c r="F11"/>
  <c r="F12"/>
  <c r="F13"/>
  <c r="F14"/>
  <c r="F15"/>
  <c r="F16"/>
  <c r="F18"/>
  <c r="F19"/>
  <c r="F20"/>
  <c r="F21"/>
  <c r="F22"/>
  <c r="F23"/>
  <c r="F24"/>
  <c r="F25"/>
  <c r="F26"/>
  <c r="D13"/>
  <c r="D7"/>
  <c r="E24"/>
  <c r="D24"/>
  <c r="E22"/>
  <c r="E18" s="1"/>
  <c r="D22"/>
  <c r="E13"/>
  <c r="E11"/>
  <c r="D11"/>
  <c r="E8"/>
  <c r="D8"/>
  <c r="F8" i="3"/>
  <c r="F9"/>
  <c r="E7"/>
  <c r="E8"/>
  <c r="E9"/>
  <c r="E5"/>
  <c r="B9"/>
  <c r="G29" i="1"/>
  <c r="G30"/>
  <c r="G32"/>
  <c r="G34"/>
  <c r="G38"/>
  <c r="F30"/>
  <c r="F32"/>
  <c r="F34"/>
  <c r="F36"/>
  <c r="F38"/>
  <c r="F40"/>
  <c r="D35"/>
  <c r="C48"/>
  <c r="C45"/>
  <c r="C44" s="1"/>
  <c r="C39"/>
  <c r="C37"/>
  <c r="C35"/>
  <c r="C33"/>
  <c r="C29"/>
  <c r="C5"/>
  <c r="C9" i="3"/>
  <c r="E35" i="1"/>
  <c r="G40"/>
  <c r="E45"/>
  <c r="E44" s="1"/>
  <c r="D45"/>
  <c r="D44" s="1"/>
  <c r="E33"/>
  <c r="G33" s="1"/>
  <c r="E39"/>
  <c r="E37"/>
  <c r="E29"/>
  <c r="G37" l="1"/>
  <c r="F35"/>
  <c r="G39"/>
  <c r="D18"/>
  <c r="E27"/>
  <c r="E7"/>
  <c r="C42"/>
  <c r="C27"/>
  <c r="C41" s="1"/>
  <c r="D5"/>
  <c r="E5" l="1"/>
  <c r="E41" s="1"/>
  <c r="D39"/>
  <c r="F39" s="1"/>
  <c r="D37"/>
  <c r="F37" s="1"/>
  <c r="D33"/>
  <c r="F33" s="1"/>
  <c r="D29"/>
  <c r="G6" i="2"/>
  <c r="F6"/>
  <c r="F6" i="3"/>
  <c r="D9"/>
  <c r="G5" i="2"/>
  <c r="F29" i="1" l="1"/>
  <c r="D27"/>
  <c r="D41" s="1"/>
  <c r="G5"/>
  <c r="F5"/>
  <c r="E48"/>
  <c r="E42" s="1"/>
  <c r="G27" l="1"/>
  <c r="F27"/>
  <c r="E6" i="3"/>
  <c r="D48" i="1" l="1"/>
  <c r="D42" s="1"/>
  <c r="F5" i="2"/>
</calcChain>
</file>

<file path=xl/sharedStrings.xml><?xml version="1.0" encoding="utf-8"?>
<sst xmlns="http://schemas.openxmlformats.org/spreadsheetml/2006/main" count="124" uniqueCount="114">
  <si>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</si>
  <si>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</si>
  <si>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</si>
  <si>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</si>
  <si>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</si>
  <si>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</si>
  <si>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</si>
  <si>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</si>
  <si>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</si>
  <si>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Резервные фонды</t>
  </si>
  <si>
    <t>00 0111 0000000000 000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</si>
  <si>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</si>
  <si>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</si>
  <si>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</si>
  <si>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</si>
  <si>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</si>
  <si>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</si>
  <si>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</si>
  <si>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</si>
  <si>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</si>
  <si>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</si>
  <si>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</si>
  <si>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</si>
  <si>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</si>
  <si>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</si>
  <si>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</si>
  <si>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</si>
  <si>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</si>
  <si>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</si>
  <si>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</si>
  <si>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</si>
  <si>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</si>
  <si>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</si>
  <si>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</si>
  <si>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</si>
  <si>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</si>
  <si>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</si>
  <si>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</si>
  <si>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</si>
  <si>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</si>
  <si>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</si>
  <si>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</si>
  <si>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>Начальник финансового управления                                                                                                Е.А. Малышева</t>
  </si>
  <si>
    <t xml:space="preserve">  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</si>
  <si>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</si>
  <si>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</si>
  <si>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</si>
  <si>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</si>
  <si>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</si>
  <si>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</si>
  <si>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</si>
  <si>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</si>
  <si>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</si>
  <si>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</si>
  <si>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</si>
  <si>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</si>
  <si>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11105020000000110</t>
  </si>
  <si>
    <t>Безвозмездные поступления от других бюджетов бюджетной системы Российской Федерации</t>
  </si>
  <si>
    <t xml:space="preserve">Дотация  на выравнивание бюджетной обеспеченности поселений за счет средств областного бюджета  </t>
  </si>
  <si>
    <t>Субвенции бюджетам субъектов Российской Федерации и муниципальных образований, в том числе: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</si>
  <si>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</si>
  <si>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</si>
  <si>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поселений</t>
  </si>
  <si>
    <t>Наименование муниципальной программы</t>
  </si>
  <si>
    <t>ИТОГО:</t>
  </si>
  <si>
    <t>Муниципальная программа "Комплексное благоустройство территории Липовского муниципального образования Базарно-Карабулакского муниципального района"</t>
  </si>
  <si>
    <t>20200000000000150</t>
  </si>
  <si>
    <t>20210000000000150</t>
  </si>
  <si>
    <t>20230000000000150</t>
  </si>
  <si>
    <t>20235118100000150</t>
  </si>
  <si>
    <t>20240000000000150</t>
  </si>
  <si>
    <t>20249999100000150</t>
  </si>
  <si>
    <t>Дотации бюджетам субъектов Российской Федерации и муниципальных образований, в том числе: </t>
  </si>
  <si>
    <t>Муниципальная программа "Обеспечение первичных мер пожарной безопасности Липовского муниципального образования Базарно-Карабулакского муниципального района"</t>
  </si>
  <si>
    <t xml:space="preserve">Культура и кинематография </t>
  </si>
  <si>
    <t>20220000000000150</t>
  </si>
  <si>
    <t>20216001100001150</t>
  </si>
  <si>
    <t>Налоги на товары ( работы, услуги) реализуемые на территории Российской Федерации</t>
  </si>
  <si>
    <t>Исполнено на 1 апреля 2023 г.</t>
  </si>
  <si>
    <t>% исполнения 2023 года к 2022 году</t>
  </si>
  <si>
    <t>Утвержденные бюджетные назначения на           1 апреля 2023 г. (тыс.руб)</t>
  </si>
  <si>
    <t>Исполнено на 1 апреля 2023 г. (тыс.руб)</t>
  </si>
  <si>
    <t>% исполнения плана 2023 года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</si>
  <si>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
( за исключением земельных участков бюджетных и автономных учреждений)
</t>
  </si>
  <si>
    <t>00 0103 0000000000 000</t>
  </si>
  <si>
    <t>00 0103 0100000000 000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</si>
  <si>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</si>
  <si>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</si>
  <si>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</si>
  <si>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</si>
  <si>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00 0103 0100100000 710</t>
  </si>
  <si>
    <t>00 0103 0100100000 810</t>
  </si>
  <si>
    <t>Муниципальная программа "Ремонт и содержание автомобильных дорог общего пользования местного значения в границах Липовского муниципального образования Базарно-Карабулакского муниципального района"</t>
  </si>
  <si>
    <t>Муниципальная программа "Развитие культуры Липовского муниципального образования Базарно-Карабулакского муниципального района"</t>
  </si>
  <si>
    <t xml:space="preserve">Сведения об исполнении бюджета Липовского муниципального образования                                                                                                                                      Базарно-Карабулакского муниципального района 
на 1 апреля 2024 года     
</t>
  </si>
  <si>
    <t>Утвержденные бюджетные назначения на                        1 апреля 2024 г.</t>
  </si>
  <si>
    <t>Исполнено на 1 апреля 2024 г.</t>
  </si>
  <si>
    <t>% исполнения плана                       2024 года</t>
  </si>
  <si>
    <t>% исполнения 2024 года к 2023 году</t>
  </si>
  <si>
    <t>-</t>
  </si>
  <si>
    <t>св. 3,7 раза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</si>
  <si>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Липовскому муниципальному образованию Базарно-Карабулакского муниципального района
на 1 апреля 2024 года     
</t>
  </si>
  <si>
    <t>Утвержденные бюджетные назначения на           1 апреля 2024 г. (тыс.руб)</t>
  </si>
  <si>
    <t>Исполнено на 1 апреля 2024 г. (тыс.руб)</t>
  </si>
  <si>
    <t>% исполнения плана 2024 года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</si>
  <si>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                            об исполнении бюджета Липовского муниципального образования                                       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апреля 2024 года     
</t>
  </si>
  <si>
    <t>Прочие поступления от использования имущества</t>
  </si>
  <si>
    <t>111090000000000120</t>
  </si>
  <si>
    <t xml:space="preserve">Прочие безвозмездные поступления </t>
  </si>
  <si>
    <t>20400000000000150</t>
  </si>
  <si>
    <t>Субсидии бюджетам бюджетной системы Российской Федерации (межбюджетные субсидии)</t>
  </si>
  <si>
    <t>св. 3,0 раз</t>
  </si>
  <si>
    <t>св. 2,5 раза</t>
  </si>
  <si>
    <t>св. 34,3 раза</t>
  </si>
</sst>
</file>

<file path=xl/styles.xml><?xml version="1.0" encoding="utf-8"?>
<styleSheet xmlns="http://schemas.openxmlformats.org/spreadsheetml/2006/main">
  <numFmts count="5">
    <numFmt numFmtId="164" formatCode="_-* #,##0.0\ _₽_-;\-* #,##0.0\ _₽_-;_-* &quot;-&quot;?\ _₽_-;_-@_-"/>
    <numFmt numFmtId="165" formatCode="000"/>
    <numFmt numFmtId="166" formatCode="dd\.mm\.yyyy"/>
    <numFmt numFmtId="167" formatCode="#,##0.00_ ;\-#,##0.00"/>
    <numFmt numFmtId="168" formatCode="#,##0.0"/>
  </numFmts>
  <fonts count="2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Arial Cyr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b/>
      <sz val="10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0"/>
      <name val="PT Astra Serif"/>
      <family val="1"/>
      <charset val="204"/>
    </font>
    <font>
      <sz val="1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298">
    <xf numFmtId="0" fontId="0" fillId="0" borderId="0"/>
    <xf numFmtId="0" fontId="3" fillId="0" borderId="2">
      <alignment horizontal="left" wrapText="1"/>
    </xf>
    <xf numFmtId="0" fontId="4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9" fillId="0" borderId="0">
      <alignment horizontal="center"/>
    </xf>
    <xf numFmtId="0" fontId="3" fillId="0" borderId="4">
      <alignment horizontal="center"/>
    </xf>
    <xf numFmtId="0" fontId="10" fillId="0" borderId="0">
      <alignment horizontal="right"/>
    </xf>
    <xf numFmtId="0" fontId="9" fillId="0" borderId="0"/>
    <xf numFmtId="0" fontId="11" fillId="0" borderId="0"/>
    <xf numFmtId="0" fontId="11" fillId="0" borderId="5"/>
    <xf numFmtId="0" fontId="3" fillId="0" borderId="6">
      <alignment horizontal="center"/>
    </xf>
    <xf numFmtId="0" fontId="10" fillId="0" borderId="7">
      <alignment horizontal="right"/>
    </xf>
    <xf numFmtId="0" fontId="3" fillId="0" borderId="0"/>
    <xf numFmtId="0" fontId="3" fillId="0" borderId="8">
      <alignment horizontal="right"/>
    </xf>
    <xf numFmtId="49" fontId="3" fillId="0" borderId="9">
      <alignment horizontal="center"/>
    </xf>
    <xf numFmtId="0" fontId="10" fillId="0" borderId="10">
      <alignment horizontal="right"/>
    </xf>
    <xf numFmtId="0" fontId="12" fillId="0" borderId="0"/>
    <xf numFmtId="166" fontId="3" fillId="0" borderId="11">
      <alignment horizontal="center"/>
    </xf>
    <xf numFmtId="0" fontId="3" fillId="0" borderId="0">
      <alignment horizontal="left"/>
    </xf>
    <xf numFmtId="49" fontId="3" fillId="0" borderId="0"/>
    <xf numFmtId="49" fontId="3" fillId="0" borderId="8">
      <alignment horizontal="right" vertical="center"/>
    </xf>
    <xf numFmtId="49" fontId="3" fillId="0" borderId="11">
      <alignment horizontal="center" vertical="center"/>
    </xf>
    <xf numFmtId="0" fontId="3" fillId="0" borderId="4">
      <alignment horizontal="left" wrapText="1"/>
    </xf>
    <xf numFmtId="49" fontId="3" fillId="0" borderId="11">
      <alignment horizontal="center"/>
    </xf>
    <xf numFmtId="0" fontId="3" fillId="0" borderId="12">
      <alignment horizontal="left" wrapText="1"/>
    </xf>
    <xf numFmtId="49" fontId="3" fillId="0" borderId="8">
      <alignment horizontal="right"/>
    </xf>
    <xf numFmtId="0" fontId="3" fillId="0" borderId="13">
      <alignment horizontal="left"/>
    </xf>
    <xf numFmtId="49" fontId="3" fillId="0" borderId="13"/>
    <xf numFmtId="49" fontId="3" fillId="0" borderId="8"/>
    <xf numFmtId="49" fontId="3" fillId="0" borderId="14">
      <alignment horizontal="center"/>
    </xf>
    <xf numFmtId="0" fontId="9" fillId="0" borderId="4">
      <alignment horizontal="center"/>
    </xf>
    <xf numFmtId="0" fontId="3" fillId="0" borderId="15">
      <alignment horizontal="center" vertical="top" wrapText="1"/>
    </xf>
    <xf numFmtId="49" fontId="3" fillId="0" borderId="15">
      <alignment horizontal="center" vertical="top" wrapText="1"/>
    </xf>
    <xf numFmtId="0" fontId="8" fillId="0" borderId="16"/>
    <xf numFmtId="0" fontId="8" fillId="0" borderId="7"/>
    <xf numFmtId="0" fontId="3" fillId="0" borderId="15">
      <alignment horizontal="center" vertical="center"/>
    </xf>
    <xf numFmtId="0" fontId="3" fillId="0" borderId="6">
      <alignment horizontal="center" vertical="center"/>
    </xf>
    <xf numFmtId="49" fontId="3" fillId="0" borderId="6">
      <alignment horizontal="center" vertical="center"/>
    </xf>
    <xf numFmtId="0" fontId="3" fillId="0" borderId="17">
      <alignment horizontal="left" wrapText="1"/>
    </xf>
    <xf numFmtId="49" fontId="3" fillId="0" borderId="18">
      <alignment horizontal="center" wrapText="1"/>
    </xf>
    <xf numFmtId="49" fontId="3" fillId="0" borderId="19">
      <alignment horizontal="center"/>
    </xf>
    <xf numFmtId="4" fontId="3" fillId="0" borderId="19">
      <alignment horizontal="right" shrinkToFit="1"/>
    </xf>
    <xf numFmtId="0" fontId="3" fillId="0" borderId="20">
      <alignment horizontal="left" wrapText="1"/>
    </xf>
    <xf numFmtId="49" fontId="3" fillId="0" borderId="21">
      <alignment horizontal="center" shrinkToFit="1"/>
    </xf>
    <xf numFmtId="49" fontId="3" fillId="0" borderId="22">
      <alignment horizontal="center"/>
    </xf>
    <xf numFmtId="4" fontId="3" fillId="0" borderId="22">
      <alignment horizontal="right" shrinkToFit="1"/>
    </xf>
    <xf numFmtId="0" fontId="3" fillId="0" borderId="23">
      <alignment horizontal="left" wrapText="1" indent="2"/>
    </xf>
    <xf numFmtId="49" fontId="3" fillId="0" borderId="24">
      <alignment horizontal="center" shrinkToFit="1"/>
    </xf>
    <xf numFmtId="49" fontId="3" fillId="0" borderId="25">
      <alignment horizontal="center"/>
    </xf>
    <xf numFmtId="4" fontId="3" fillId="0" borderId="25">
      <alignment horizontal="right" shrinkToFit="1"/>
    </xf>
    <xf numFmtId="49" fontId="3" fillId="0" borderId="0">
      <alignment horizontal="right"/>
    </xf>
    <xf numFmtId="0" fontId="9" fillId="0" borderId="7">
      <alignment horizontal="center"/>
    </xf>
    <xf numFmtId="0" fontId="3" fillId="0" borderId="6">
      <alignment horizontal="center" vertical="center" shrinkToFit="1"/>
    </xf>
    <xf numFmtId="49" fontId="3" fillId="0" borderId="6">
      <alignment horizontal="center" vertical="center" shrinkToFit="1"/>
    </xf>
    <xf numFmtId="49" fontId="8" fillId="0" borderId="7"/>
    <xf numFmtId="0" fontId="3" fillId="0" borderId="18">
      <alignment horizontal="center" shrinkToFit="1"/>
    </xf>
    <xf numFmtId="4" fontId="3" fillId="0" borderId="26">
      <alignment horizontal="right" shrinkToFit="1"/>
    </xf>
    <xf numFmtId="49" fontId="8" fillId="0" borderId="10"/>
    <xf numFmtId="0" fontId="3" fillId="0" borderId="21">
      <alignment horizontal="center" shrinkToFit="1"/>
    </xf>
    <xf numFmtId="167" fontId="3" fillId="0" borderId="22">
      <alignment horizontal="right" shrinkToFit="1"/>
    </xf>
    <xf numFmtId="167" fontId="3" fillId="0" borderId="27">
      <alignment horizontal="right" shrinkToFit="1"/>
    </xf>
    <xf numFmtId="0" fontId="3" fillId="0" borderId="2">
      <alignment horizontal="left" wrapText="1"/>
    </xf>
    <xf numFmtId="49" fontId="3" fillId="0" borderId="24">
      <alignment horizontal="center" wrapText="1"/>
    </xf>
    <xf numFmtId="49" fontId="3" fillId="0" borderId="25">
      <alignment horizontal="center" wrapText="1"/>
    </xf>
    <xf numFmtId="4" fontId="3" fillId="0" borderId="25">
      <alignment horizontal="right" wrapText="1"/>
    </xf>
    <xf numFmtId="4" fontId="3" fillId="0" borderId="23">
      <alignment horizontal="right" wrapText="1"/>
    </xf>
    <xf numFmtId="0" fontId="8" fillId="0" borderId="10">
      <alignment wrapText="1"/>
    </xf>
    <xf numFmtId="0" fontId="3" fillId="0" borderId="28">
      <alignment horizontal="left" wrapText="1"/>
    </xf>
    <xf numFmtId="49" fontId="3" fillId="0" borderId="29">
      <alignment horizontal="center" shrinkToFit="1"/>
    </xf>
    <xf numFmtId="49" fontId="3" fillId="0" borderId="30">
      <alignment horizontal="center"/>
    </xf>
    <xf numFmtId="4" fontId="3" fillId="0" borderId="30">
      <alignment horizontal="right" shrinkToFit="1"/>
    </xf>
    <xf numFmtId="49" fontId="3" fillId="0" borderId="31">
      <alignment horizontal="center"/>
    </xf>
    <xf numFmtId="0" fontId="8" fillId="0" borderId="10"/>
    <xf numFmtId="0" fontId="12" fillId="0" borderId="13"/>
    <xf numFmtId="0" fontId="12" fillId="0" borderId="32"/>
    <xf numFmtId="0" fontId="3" fillId="0" borderId="0">
      <alignment wrapText="1"/>
    </xf>
    <xf numFmtId="49" fontId="3" fillId="0" borderId="0">
      <alignment wrapText="1"/>
    </xf>
    <xf numFmtId="49" fontId="3" fillId="0" borderId="0">
      <alignment horizontal="center"/>
    </xf>
    <xf numFmtId="49" fontId="13" fillId="0" borderId="0"/>
    <xf numFmtId="0" fontId="3" fillId="0" borderId="4">
      <alignment horizontal="left"/>
    </xf>
    <xf numFmtId="49" fontId="3" fillId="0" borderId="4">
      <alignment horizontal="left"/>
    </xf>
    <xf numFmtId="0" fontId="3" fillId="0" borderId="4">
      <alignment horizontal="center" shrinkToFit="1"/>
    </xf>
    <xf numFmtId="49" fontId="3" fillId="0" borderId="4">
      <alignment horizontal="center" vertical="center" shrinkToFit="1"/>
    </xf>
    <xf numFmtId="49" fontId="8" fillId="0" borderId="4">
      <alignment shrinkToFit="1"/>
    </xf>
    <xf numFmtId="49" fontId="3" fillId="0" borderId="4">
      <alignment horizontal="right"/>
    </xf>
    <xf numFmtId="0" fontId="3" fillId="0" borderId="18">
      <alignment horizontal="center" vertical="center" shrinkToFit="1"/>
    </xf>
    <xf numFmtId="49" fontId="3" fillId="0" borderId="19">
      <alignment horizontal="center" vertical="center"/>
    </xf>
    <xf numFmtId="0" fontId="3" fillId="0" borderId="17">
      <alignment horizontal="left" wrapText="1" indent="2"/>
    </xf>
    <xf numFmtId="0" fontId="3" fillId="0" borderId="33">
      <alignment horizontal="center" vertical="center" shrinkToFit="1"/>
    </xf>
    <xf numFmtId="49" fontId="3" fillId="0" borderId="15">
      <alignment horizontal="center" vertical="center"/>
    </xf>
    <xf numFmtId="167" fontId="3" fillId="0" borderId="15">
      <alignment horizontal="right" vertical="center" shrinkToFit="1"/>
    </xf>
    <xf numFmtId="167" fontId="3" fillId="0" borderId="28">
      <alignment horizontal="right" vertical="center" shrinkToFit="1"/>
    </xf>
    <xf numFmtId="0" fontId="3" fillId="0" borderId="34">
      <alignment horizontal="left" wrapText="1"/>
    </xf>
    <xf numFmtId="4" fontId="3" fillId="0" borderId="15">
      <alignment horizontal="right" shrinkToFit="1"/>
    </xf>
    <xf numFmtId="4" fontId="3" fillId="0" borderId="28">
      <alignment horizontal="right" shrinkToFit="1"/>
    </xf>
    <xf numFmtId="0" fontId="3" fillId="0" borderId="20">
      <alignment horizontal="left" wrapText="1" indent="2"/>
    </xf>
    <xf numFmtId="0" fontId="14" fillId="0" borderId="28">
      <alignment wrapText="1"/>
    </xf>
    <xf numFmtId="0" fontId="14" fillId="0" borderId="28"/>
    <xf numFmtId="0" fontId="14" fillId="2" borderId="28">
      <alignment wrapText="1"/>
    </xf>
    <xf numFmtId="0" fontId="3" fillId="2" borderId="2">
      <alignment horizontal="left" wrapText="1"/>
    </xf>
    <xf numFmtId="49" fontId="3" fillId="0" borderId="28">
      <alignment horizontal="center" shrinkToFit="1"/>
    </xf>
    <xf numFmtId="49" fontId="3" fillId="0" borderId="15">
      <alignment horizontal="center" vertical="center" shrinkToFit="1"/>
    </xf>
    <xf numFmtId="0" fontId="8" fillId="0" borderId="13">
      <alignment horizontal="left"/>
    </xf>
    <xf numFmtId="0" fontId="8" fillId="0" borderId="32">
      <alignment horizontal="left" wrapText="1"/>
    </xf>
    <xf numFmtId="0" fontId="8" fillId="0" borderId="32">
      <alignment horizontal="left"/>
    </xf>
    <xf numFmtId="0" fontId="3" fillId="0" borderId="32"/>
    <xf numFmtId="49" fontId="8" fillId="0" borderId="32"/>
    <xf numFmtId="49" fontId="8" fillId="0" borderId="32"/>
    <xf numFmtId="0" fontId="8" fillId="0" borderId="0">
      <alignment horizontal="left"/>
    </xf>
    <xf numFmtId="0" fontId="8" fillId="0" borderId="0">
      <alignment horizontal="left" wrapText="1"/>
    </xf>
    <xf numFmtId="0" fontId="8" fillId="0" borderId="0">
      <alignment horizontal="left"/>
    </xf>
    <xf numFmtId="0" fontId="3" fillId="0" borderId="0"/>
    <xf numFmtId="49" fontId="8" fillId="0" borderId="0"/>
    <xf numFmtId="49" fontId="8" fillId="0" borderId="0"/>
    <xf numFmtId="0" fontId="3" fillId="0" borderId="0">
      <alignment horizontal="center" wrapText="1"/>
    </xf>
    <xf numFmtId="0" fontId="3" fillId="0" borderId="4">
      <alignment horizontal="center" wrapText="1"/>
    </xf>
    <xf numFmtId="0" fontId="15" fillId="0" borderId="0">
      <alignment horizontal="center"/>
    </xf>
    <xf numFmtId="0" fontId="15" fillId="0" borderId="13">
      <alignment horizontal="center"/>
    </xf>
    <xf numFmtId="0" fontId="8" fillId="0" borderId="0">
      <alignment horizontal="left"/>
    </xf>
    <xf numFmtId="0" fontId="8" fillId="0" borderId="0">
      <alignment horizontal="center"/>
    </xf>
    <xf numFmtId="0" fontId="13" fillId="0" borderId="0">
      <alignment horizontal="left"/>
    </xf>
    <xf numFmtId="49" fontId="8" fillId="0" borderId="0"/>
    <xf numFmtId="49" fontId="3" fillId="0" borderId="0">
      <alignment horizontal="left"/>
    </xf>
    <xf numFmtId="49" fontId="3" fillId="0" borderId="0">
      <alignment horizontal="center" wrapText="1"/>
    </xf>
    <xf numFmtId="0" fontId="3" fillId="0" borderId="0">
      <alignment horizontal="center"/>
    </xf>
    <xf numFmtId="0" fontId="15" fillId="0" borderId="13">
      <alignment horizontal="center"/>
    </xf>
    <xf numFmtId="0" fontId="12" fillId="0" borderId="0"/>
    <xf numFmtId="0" fontId="15" fillId="0" borderId="0">
      <alignment horizontal="center"/>
    </xf>
    <xf numFmtId="0" fontId="12" fillId="0" borderId="0"/>
    <xf numFmtId="0" fontId="15" fillId="0" borderId="0">
      <alignment horizontal="center"/>
    </xf>
    <xf numFmtId="0" fontId="3" fillId="0" borderId="0">
      <alignment horizontal="center" wrapText="1"/>
    </xf>
    <xf numFmtId="0" fontId="14" fillId="0" borderId="0"/>
    <xf numFmtId="0" fontId="12" fillId="0" borderId="4"/>
    <xf numFmtId="0" fontId="12" fillId="0" borderId="0"/>
    <xf numFmtId="0" fontId="8" fillId="0" borderId="4"/>
    <xf numFmtId="0" fontId="8" fillId="0" borderId="15">
      <alignment horizontal="left" wrapText="1"/>
    </xf>
    <xf numFmtId="0" fontId="8" fillId="0" borderId="13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6" fillId="3" borderId="0"/>
    <xf numFmtId="0" fontId="8" fillId="0" borderId="15">
      <alignment horizontal="left"/>
    </xf>
    <xf numFmtId="0" fontId="7" fillId="0" borderId="0"/>
    <xf numFmtId="0" fontId="12" fillId="0" borderId="4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13"/>
    <xf numFmtId="0" fontId="12" fillId="0" borderId="4"/>
    <xf numFmtId="0" fontId="6" fillId="0" borderId="0"/>
    <xf numFmtId="0" fontId="14" fillId="0" borderId="0"/>
    <xf numFmtId="0" fontId="8" fillId="0" borderId="15">
      <alignment horizontal="left" wrapText="1"/>
    </xf>
    <xf numFmtId="0" fontId="3" fillId="0" borderId="0">
      <alignment horizontal="center"/>
    </xf>
    <xf numFmtId="49" fontId="3" fillId="0" borderId="0">
      <alignment horizontal="center" wrapText="1"/>
    </xf>
    <xf numFmtId="0" fontId="8" fillId="0" borderId="4"/>
    <xf numFmtId="49" fontId="3" fillId="0" borderId="0">
      <alignment horizontal="left"/>
    </xf>
    <xf numFmtId="0" fontId="13" fillId="0" borderId="0">
      <alignment horizontal="left"/>
    </xf>
    <xf numFmtId="0" fontId="8" fillId="0" borderId="0">
      <alignment horizontal="center"/>
    </xf>
    <xf numFmtId="0" fontId="15" fillId="0" borderId="13">
      <alignment horizontal="center"/>
    </xf>
    <xf numFmtId="0" fontId="3" fillId="0" borderId="4">
      <alignment horizontal="center" wrapText="1"/>
    </xf>
    <xf numFmtId="0" fontId="3" fillId="0" borderId="0">
      <alignment horizontal="center" wrapText="1"/>
    </xf>
    <xf numFmtId="49" fontId="8" fillId="0" borderId="0"/>
    <xf numFmtId="0" fontId="8" fillId="0" borderId="0">
      <alignment horizontal="left" wrapText="1"/>
    </xf>
    <xf numFmtId="49" fontId="8" fillId="0" borderId="32"/>
    <xf numFmtId="0" fontId="3" fillId="0" borderId="32"/>
    <xf numFmtId="0" fontId="8" fillId="0" borderId="32">
      <alignment horizontal="left"/>
    </xf>
    <xf numFmtId="0" fontId="8" fillId="0" borderId="32">
      <alignment horizontal="left" wrapText="1"/>
    </xf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8" fillId="0" borderId="15">
      <alignment horizontal="left"/>
    </xf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0" fillId="0" borderId="0">
      <alignment horizontal="right"/>
    </xf>
    <xf numFmtId="0" fontId="10" fillId="0" borderId="7">
      <alignment horizontal="right"/>
    </xf>
    <xf numFmtId="0" fontId="10" fillId="0" borderId="10">
      <alignment horizontal="right"/>
    </xf>
    <xf numFmtId="0" fontId="12" fillId="0" borderId="0"/>
    <xf numFmtId="0" fontId="12" fillId="0" borderId="13"/>
    <xf numFmtId="0" fontId="12" fillId="0" borderId="32"/>
    <xf numFmtId="0" fontId="7" fillId="0" borderId="0"/>
    <xf numFmtId="0" fontId="14" fillId="0" borderId="28">
      <alignment wrapText="1"/>
    </xf>
    <xf numFmtId="0" fontId="14" fillId="0" borderId="28"/>
    <xf numFmtId="0" fontId="14" fillId="2" borderId="28">
      <alignment wrapText="1"/>
    </xf>
    <xf numFmtId="0" fontId="14" fillId="0" borderId="0"/>
    <xf numFmtId="0" fontId="12" fillId="0" borderId="4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6" fillId="3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8" fillId="0" borderId="32">
      <alignment horizontal="left" wrapText="1"/>
    </xf>
    <xf numFmtId="0" fontId="8" fillId="0" borderId="32">
      <alignment horizontal="left"/>
    </xf>
    <xf numFmtId="0" fontId="8" fillId="0" borderId="0">
      <alignment horizontal="left" wrapText="1"/>
    </xf>
    <xf numFmtId="0" fontId="8" fillId="0" borderId="0">
      <alignment horizontal="left"/>
    </xf>
    <xf numFmtId="0" fontId="3" fillId="0" borderId="0">
      <alignment horizontal="center" wrapText="1"/>
    </xf>
    <xf numFmtId="0" fontId="3" fillId="0" borderId="4">
      <alignment horizontal="center" wrapText="1"/>
    </xf>
    <xf numFmtId="0" fontId="15" fillId="0" borderId="13">
      <alignment horizontal="center"/>
    </xf>
    <xf numFmtId="0" fontId="8" fillId="0" borderId="0">
      <alignment horizontal="left"/>
    </xf>
    <xf numFmtId="0" fontId="8" fillId="0" borderId="0">
      <alignment horizontal="center"/>
    </xf>
    <xf numFmtId="49" fontId="3" fillId="0" borderId="0">
      <alignment horizontal="left"/>
    </xf>
    <xf numFmtId="49" fontId="3" fillId="0" borderId="0">
      <alignment horizontal="center" wrapText="1"/>
    </xf>
    <xf numFmtId="0" fontId="15" fillId="0" borderId="13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3" fillId="0" borderId="0">
      <alignment horizontal="center" wrapText="1"/>
    </xf>
    <xf numFmtId="0" fontId="14" fillId="0" borderId="0"/>
    <xf numFmtId="0" fontId="12" fillId="0" borderId="4"/>
    <xf numFmtId="0" fontId="12" fillId="0" borderId="0"/>
    <xf numFmtId="0" fontId="8" fillId="0" borderId="4"/>
    <xf numFmtId="0" fontId="8" fillId="0" borderId="13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/>
    <xf numFmtId="164" fontId="1" fillId="0" borderId="0" xfId="0" applyNumberFormat="1" applyFont="1"/>
    <xf numFmtId="164" fontId="5" fillId="0" borderId="0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23" fillId="0" borderId="0" xfId="0" applyFont="1"/>
    <xf numFmtId="0" fontId="23" fillId="0" borderId="0" xfId="0" applyFont="1" applyAlignment="1">
      <alignment horizontal="right"/>
    </xf>
    <xf numFmtId="164" fontId="19" fillId="0" borderId="1" xfId="0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5" fontId="21" fillId="0" borderId="1" xfId="4" applyNumberFormat="1" applyFont="1" applyFill="1" applyBorder="1" applyAlignment="1" applyProtection="1">
      <alignment vertical="top" wrapText="1"/>
      <protection hidden="1"/>
    </xf>
    <xf numFmtId="165" fontId="21" fillId="0" borderId="1" xfId="2" applyNumberFormat="1" applyFont="1" applyFill="1" applyBorder="1" applyAlignment="1" applyProtection="1">
      <alignment vertical="top" wrapText="1"/>
      <protection hidden="1"/>
    </xf>
    <xf numFmtId="165" fontId="21" fillId="0" borderId="1" xfId="3" applyNumberFormat="1" applyFont="1" applyFill="1" applyBorder="1" applyAlignment="1" applyProtection="1">
      <alignment vertical="top" wrapText="1"/>
      <protection hidden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164" fontId="20" fillId="0" borderId="1" xfId="0" applyNumberFormat="1" applyFont="1" applyFill="1" applyBorder="1" applyAlignment="1">
      <alignment horizontal="right" vertical="center" wrapText="1"/>
    </xf>
    <xf numFmtId="164" fontId="21" fillId="0" borderId="1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1" fillId="0" borderId="0" xfId="0" applyFont="1"/>
    <xf numFmtId="164" fontId="5" fillId="0" borderId="0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top" wrapText="1"/>
    </xf>
    <xf numFmtId="0" fontId="19" fillId="0" borderId="0" xfId="0" applyFont="1"/>
    <xf numFmtId="0" fontId="19" fillId="0" borderId="0" xfId="0" applyFont="1" applyAlignment="1">
      <alignment horizontal="right"/>
    </xf>
    <xf numFmtId="0" fontId="17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top" wrapText="1"/>
    </xf>
    <xf numFmtId="37" fontId="19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vertical="center" wrapText="1"/>
    </xf>
    <xf numFmtId="1" fontId="22" fillId="0" borderId="1" xfId="0" applyNumberFormat="1" applyFont="1" applyBorder="1" applyAlignment="1">
      <alignment horizontal="right" vertical="center" wrapText="1"/>
    </xf>
    <xf numFmtId="49" fontId="22" fillId="0" borderId="1" xfId="0" applyNumberFormat="1" applyFont="1" applyBorder="1" applyAlignment="1">
      <alignment horizontal="right" vertical="center" wrapText="1"/>
    </xf>
    <xf numFmtId="49" fontId="22" fillId="0" borderId="1" xfId="0" applyNumberFormat="1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9" fillId="0" borderId="1" xfId="0" applyFont="1" applyBorder="1" applyAlignment="1">
      <alignment horizontal="right" vertical="top" wrapText="1"/>
    </xf>
    <xf numFmtId="0" fontId="22" fillId="0" borderId="1" xfId="0" applyFont="1" applyBorder="1" applyAlignment="1">
      <alignment horizontal="right" vertical="top" wrapText="1"/>
    </xf>
    <xf numFmtId="0" fontId="19" fillId="0" borderId="1" xfId="0" applyFont="1" applyFill="1" applyBorder="1" applyAlignment="1">
      <alignment horizontal="right" vertical="top" wrapText="1"/>
    </xf>
    <xf numFmtId="0" fontId="17" fillId="0" borderId="1" xfId="0" applyFont="1" applyFill="1" applyBorder="1" applyAlignment="1">
      <alignment horizontal="right" vertical="top" wrapText="1"/>
    </xf>
    <xf numFmtId="164" fontId="19" fillId="0" borderId="1" xfId="0" applyNumberFormat="1" applyFont="1" applyFill="1" applyBorder="1" applyAlignment="1">
      <alignment horizontal="right" vertical="center"/>
    </xf>
    <xf numFmtId="168" fontId="19" fillId="0" borderId="1" xfId="0" applyNumberFormat="1" applyFont="1" applyFill="1" applyBorder="1" applyAlignment="1">
      <alignment horizontal="right" vertical="center" wrapText="1"/>
    </xf>
    <xf numFmtId="168" fontId="20" fillId="0" borderId="1" xfId="0" applyNumberFormat="1" applyFont="1" applyFill="1" applyBorder="1" applyAlignment="1">
      <alignment horizontal="right" vertical="center" wrapText="1"/>
    </xf>
    <xf numFmtId="168" fontId="22" fillId="0" borderId="1" xfId="0" applyNumberFormat="1" applyFont="1" applyFill="1" applyBorder="1" applyAlignment="1">
      <alignment horizontal="right" vertical="center" wrapText="1"/>
    </xf>
    <xf numFmtId="168" fontId="17" fillId="0" borderId="1" xfId="0" applyNumberFormat="1" applyFont="1" applyFill="1" applyBorder="1" applyAlignment="1">
      <alignment horizontal="right" vertical="center" wrapText="1"/>
    </xf>
    <xf numFmtId="168" fontId="17" fillId="0" borderId="3" xfId="0" applyNumberFormat="1" applyFont="1" applyFill="1" applyBorder="1" applyAlignment="1">
      <alignment horizontal="right" vertical="center" wrapText="1"/>
    </xf>
    <xf numFmtId="164" fontId="17" fillId="0" borderId="1" xfId="0" applyNumberFormat="1" applyFont="1" applyFill="1" applyBorder="1" applyAlignment="1">
      <alignment horizontal="right" vertical="center" wrapText="1"/>
    </xf>
    <xf numFmtId="164" fontId="19" fillId="0" borderId="3" xfId="0" applyNumberFormat="1" applyFont="1" applyFill="1" applyBorder="1" applyAlignment="1">
      <alignment horizontal="right" vertical="center" wrapText="1"/>
    </xf>
    <xf numFmtId="168" fontId="21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vertical="top" wrapText="1"/>
    </xf>
    <xf numFmtId="164" fontId="19" fillId="0" borderId="1" xfId="0" applyNumberFormat="1" applyFont="1" applyFill="1" applyBorder="1" applyAlignment="1">
      <alignment horizontal="right" vertical="center" wrapText="1"/>
    </xf>
    <xf numFmtId="0" fontId="19" fillId="0" borderId="3" xfId="0" applyFont="1" applyFill="1" applyBorder="1" applyAlignment="1">
      <alignment vertical="top" wrapText="1"/>
    </xf>
    <xf numFmtId="3" fontId="19" fillId="0" borderId="1" xfId="0" applyNumberFormat="1" applyFont="1" applyBorder="1" applyAlignment="1">
      <alignment horizontal="right" vertical="top" wrapText="1"/>
    </xf>
    <xf numFmtId="0" fontId="22" fillId="0" borderId="3" xfId="0" applyFont="1" applyBorder="1" applyAlignment="1">
      <alignment vertical="center" wrapText="1"/>
    </xf>
    <xf numFmtId="49" fontId="22" fillId="0" borderId="3" xfId="0" applyNumberFormat="1" applyFont="1" applyBorder="1" applyAlignment="1">
      <alignment horizontal="right" vertical="center" wrapText="1"/>
    </xf>
  </cellXfs>
  <cellStyles count="298">
    <cellStyle name="br" xfId="142"/>
    <cellStyle name="br 10" xfId="205"/>
    <cellStyle name="br 11" xfId="202"/>
    <cellStyle name="br 2" xfId="152"/>
    <cellStyle name="br 3" xfId="291"/>
    <cellStyle name="br 4" xfId="263"/>
    <cellStyle name="br 5" xfId="254"/>
    <cellStyle name="br 6" xfId="235"/>
    <cellStyle name="br 7" xfId="228"/>
    <cellStyle name="br 8" xfId="220"/>
    <cellStyle name="br 9" xfId="212"/>
    <cellStyle name="col" xfId="141"/>
    <cellStyle name="col 10" xfId="204"/>
    <cellStyle name="col 11" xfId="197"/>
    <cellStyle name="col 2" xfId="151"/>
    <cellStyle name="col 3" xfId="290"/>
    <cellStyle name="col 4" xfId="262"/>
    <cellStyle name="col 5" xfId="253"/>
    <cellStyle name="col 6" xfId="234"/>
    <cellStyle name="col 7" xfId="227"/>
    <cellStyle name="col 8" xfId="219"/>
    <cellStyle name="col 9" xfId="211"/>
    <cellStyle name="st128" xfId="176"/>
    <cellStyle name="st140" xfId="138"/>
    <cellStyle name="style0" xfId="143"/>
    <cellStyle name="style0 10" xfId="206"/>
    <cellStyle name="style0 11" xfId="196"/>
    <cellStyle name="style0 2" xfId="153"/>
    <cellStyle name="style0 3" xfId="292"/>
    <cellStyle name="style0 4" xfId="264"/>
    <cellStyle name="style0 5" xfId="255"/>
    <cellStyle name="style0 6" xfId="236"/>
    <cellStyle name="style0 7" xfId="229"/>
    <cellStyle name="style0 8" xfId="221"/>
    <cellStyle name="style0 9" xfId="213"/>
    <cellStyle name="td" xfId="144"/>
    <cellStyle name="td 10" xfId="207"/>
    <cellStyle name="td 11" xfId="192"/>
    <cellStyle name="td 2" xfId="154"/>
    <cellStyle name="td 3" xfId="293"/>
    <cellStyle name="td 4" xfId="265"/>
    <cellStyle name="td 5" xfId="256"/>
    <cellStyle name="td 6" xfId="237"/>
    <cellStyle name="td 7" xfId="230"/>
    <cellStyle name="td 8" xfId="222"/>
    <cellStyle name="td 9" xfId="214"/>
    <cellStyle name="tr" xfId="140"/>
    <cellStyle name="tr 10" xfId="195"/>
    <cellStyle name="tr 11" xfId="203"/>
    <cellStyle name="tr 2" xfId="150"/>
    <cellStyle name="tr 3" xfId="289"/>
    <cellStyle name="tr 4" xfId="261"/>
    <cellStyle name="tr 5" xfId="252"/>
    <cellStyle name="tr 6" xfId="233"/>
    <cellStyle name="tr 7" xfId="226"/>
    <cellStyle name="tr 8" xfId="218"/>
    <cellStyle name="tr 9" xfId="210"/>
    <cellStyle name="xl100" xfId="79"/>
    <cellStyle name="xl101" xfId="83"/>
    <cellStyle name="xl102" xfId="88"/>
    <cellStyle name="xl103" xfId="91"/>
    <cellStyle name="xl104" xfId="80"/>
    <cellStyle name="xl105" xfId="84"/>
    <cellStyle name="xl106" xfId="89"/>
    <cellStyle name="xl107" xfId="92"/>
    <cellStyle name="xl108" xfId="85"/>
    <cellStyle name="xl109" xfId="93"/>
    <cellStyle name="xl110" xfId="96"/>
    <cellStyle name="xl111" xfId="81"/>
    <cellStyle name="xl112" xfId="86"/>
    <cellStyle name="xl113" xfId="87"/>
    <cellStyle name="xl114" xfId="94"/>
    <cellStyle name="xl115" xfId="97"/>
    <cellStyle name="xl116" xfId="99"/>
    <cellStyle name="xl116 2" xfId="247"/>
    <cellStyle name="xl117" xfId="100"/>
    <cellStyle name="xl117 2" xfId="248"/>
    <cellStyle name="xl118" xfId="101"/>
    <cellStyle name="xl118 2" xfId="249"/>
    <cellStyle name="xl119" xfId="102"/>
    <cellStyle name="xl120" xfId="103"/>
    <cellStyle name="xl121" xfId="104"/>
    <cellStyle name="xl122" xfId="105"/>
    <cellStyle name="xl123" xfId="111"/>
    <cellStyle name="xl124" xfId="119"/>
    <cellStyle name="xl125" xfId="121"/>
    <cellStyle name="xl125 2" xfId="276"/>
    <cellStyle name="xl125 3" xfId="180"/>
    <cellStyle name="xl126" xfId="125"/>
    <cellStyle name="xl126 2" xfId="278"/>
    <cellStyle name="xl126 3" xfId="250"/>
    <cellStyle name="xl126 4" xfId="175"/>
    <cellStyle name="xl127" xfId="134"/>
    <cellStyle name="xl127 2" xfId="284"/>
    <cellStyle name="xl127 3" xfId="179"/>
    <cellStyle name="xl128" xfId="137"/>
    <cellStyle name="xl128 2" xfId="287"/>
    <cellStyle name="xl128 3" xfId="172"/>
    <cellStyle name="xl129" xfId="139"/>
    <cellStyle name="xl129 2" xfId="288"/>
    <cellStyle name="xl129 3" xfId="191"/>
    <cellStyle name="xl130" xfId="106"/>
    <cellStyle name="xl130 2" xfId="269"/>
    <cellStyle name="xl130 3" xfId="187"/>
    <cellStyle name="xl131" xfId="112"/>
    <cellStyle name="xl131 2" xfId="271"/>
    <cellStyle name="xl131 3" xfId="185"/>
    <cellStyle name="xl132" xfId="117"/>
    <cellStyle name="xl132 2" xfId="273"/>
    <cellStyle name="xl132 3" xfId="183"/>
    <cellStyle name="xl133" xfId="120"/>
    <cellStyle name="xl133 2" xfId="275"/>
    <cellStyle name="xl133 3" xfId="182"/>
    <cellStyle name="xl134" xfId="122"/>
    <cellStyle name="xl134 2" xfId="277"/>
    <cellStyle name="xl134 3" xfId="178"/>
    <cellStyle name="xl135" xfId="126"/>
    <cellStyle name="xl135 2" xfId="279"/>
    <cellStyle name="xl135 3" xfId="184"/>
    <cellStyle name="xl136" xfId="118"/>
    <cellStyle name="xl136 2" xfId="274"/>
    <cellStyle name="xl136 3" xfId="251"/>
    <cellStyle name="xl136 4" xfId="173"/>
    <cellStyle name="xl137" xfId="128"/>
    <cellStyle name="xl137 2" xfId="280"/>
    <cellStyle name="xl137 3" xfId="190"/>
    <cellStyle name="xl138" xfId="130"/>
    <cellStyle name="xl138 2" xfId="281"/>
    <cellStyle name="xl138 3" xfId="181"/>
    <cellStyle name="xl139" xfId="132"/>
    <cellStyle name="xl139 2" xfId="282"/>
    <cellStyle name="xl139 3" xfId="189"/>
    <cellStyle name="xl140" xfId="133"/>
    <cellStyle name="xl140 2" xfId="283"/>
    <cellStyle name="xl140 3" xfId="186"/>
    <cellStyle name="xl141" xfId="135"/>
    <cellStyle name="xl141 2" xfId="148"/>
    <cellStyle name="xl141 3" xfId="285"/>
    <cellStyle name="xl141 4" xfId="188"/>
    <cellStyle name="xl142" xfId="107"/>
    <cellStyle name="xl142 2" xfId="270"/>
    <cellStyle name="xl142 3" xfId="177"/>
    <cellStyle name="xl143" xfId="113"/>
    <cellStyle name="xl143 2" xfId="272"/>
    <cellStyle name="xl143 3" xfId="199"/>
    <cellStyle name="xl144" xfId="123"/>
    <cellStyle name="xl145" xfId="129"/>
    <cellStyle name="xl146" xfId="131"/>
    <cellStyle name="xl147" xfId="108"/>
    <cellStyle name="xl148" xfId="114"/>
    <cellStyle name="xl149" xfId="124"/>
    <cellStyle name="xl150" xfId="109"/>
    <cellStyle name="xl151" xfId="115"/>
    <cellStyle name="xl152" xfId="110"/>
    <cellStyle name="xl153" xfId="116"/>
    <cellStyle name="xl154" xfId="127"/>
    <cellStyle name="xl155" xfId="146"/>
    <cellStyle name="xl21" xfId="145"/>
    <cellStyle name="xl21 2" xfId="257"/>
    <cellStyle name="xl22" xfId="6"/>
    <cellStyle name="xl23" xfId="10"/>
    <cellStyle name="xl24" xfId="15"/>
    <cellStyle name="xl25" xfId="21"/>
    <cellStyle name="xl26" xfId="34"/>
    <cellStyle name="xl27" xfId="38"/>
    <cellStyle name="xl28" xfId="41"/>
    <cellStyle name="xl29" xfId="45"/>
    <cellStyle name="xl30" xfId="49"/>
    <cellStyle name="xl31" xfId="19"/>
    <cellStyle name="xl31 2" xfId="243"/>
    <cellStyle name="xl32" xfId="136"/>
    <cellStyle name="xl32 10" xfId="208"/>
    <cellStyle name="xl32 11" xfId="200"/>
    <cellStyle name="xl32 2" xfId="149"/>
    <cellStyle name="xl32 3" xfId="286"/>
    <cellStyle name="xl32 4" xfId="266"/>
    <cellStyle name="xl32 5" xfId="258"/>
    <cellStyle name="xl32 6" xfId="238"/>
    <cellStyle name="xl32 7" xfId="231"/>
    <cellStyle name="xl32 8" xfId="223"/>
    <cellStyle name="xl32 9" xfId="215"/>
    <cellStyle name="xl33" xfId="29"/>
    <cellStyle name="xl34" xfId="39"/>
    <cellStyle name="xl35" xfId="42"/>
    <cellStyle name="xl36" xfId="46"/>
    <cellStyle name="xl37" xfId="50"/>
    <cellStyle name="xl38" xfId="11"/>
    <cellStyle name="xl39" xfId="43"/>
    <cellStyle name="xl40" xfId="47"/>
    <cellStyle name="xl41" xfId="51"/>
    <cellStyle name="xl42" xfId="22"/>
    <cellStyle name="xl43" xfId="25"/>
    <cellStyle name="xl44" xfId="27"/>
    <cellStyle name="xl45" xfId="30"/>
    <cellStyle name="xl46" xfId="35"/>
    <cellStyle name="xl47" xfId="40"/>
    <cellStyle name="xl48" xfId="44"/>
    <cellStyle name="xl49" xfId="48"/>
    <cellStyle name="xl50" xfId="52"/>
    <cellStyle name="xl51" xfId="7"/>
    <cellStyle name="xl52" xfId="12"/>
    <cellStyle name="xl53" xfId="16"/>
    <cellStyle name="xl54" xfId="23"/>
    <cellStyle name="xl55" xfId="28"/>
    <cellStyle name="xl56" xfId="31"/>
    <cellStyle name="xl57" xfId="8"/>
    <cellStyle name="xl58" xfId="13"/>
    <cellStyle name="xl59" xfId="17"/>
    <cellStyle name="xl60" xfId="20"/>
    <cellStyle name="xl61" xfId="24"/>
    <cellStyle name="xl62" xfId="26"/>
    <cellStyle name="xl63" xfId="32"/>
    <cellStyle name="xl64" xfId="33"/>
    <cellStyle name="xl65" xfId="9"/>
    <cellStyle name="xl65 2" xfId="240"/>
    <cellStyle name="xl66" xfId="14"/>
    <cellStyle name="xl66 2" xfId="241"/>
    <cellStyle name="xl67" xfId="18"/>
    <cellStyle name="xl67 2" xfId="242"/>
    <cellStyle name="xl68" xfId="36"/>
    <cellStyle name="xl69" xfId="37"/>
    <cellStyle name="xl70" xfId="64"/>
    <cellStyle name="xl71" xfId="1"/>
    <cellStyle name="xl71 2" xfId="70"/>
    <cellStyle name="xl72" xfId="76"/>
    <cellStyle name="xl72 2" xfId="244"/>
    <cellStyle name="xl73" xfId="58"/>
    <cellStyle name="xl74" xfId="61"/>
    <cellStyle name="xl75" xfId="65"/>
    <cellStyle name="xl76" xfId="71"/>
    <cellStyle name="xl77" xfId="77"/>
    <cellStyle name="xl77 2" xfId="245"/>
    <cellStyle name="xl78" xfId="55"/>
    <cellStyle name="xl79" xfId="66"/>
    <cellStyle name="xl80" xfId="72"/>
    <cellStyle name="xl81" xfId="56"/>
    <cellStyle name="xl82" xfId="62"/>
    <cellStyle name="xl83" xfId="67"/>
    <cellStyle name="xl84" xfId="73"/>
    <cellStyle name="xl85" xfId="53"/>
    <cellStyle name="xl86" xfId="59"/>
    <cellStyle name="xl87" xfId="63"/>
    <cellStyle name="xl88" xfId="68"/>
    <cellStyle name="xl89" xfId="74"/>
    <cellStyle name="xl90" xfId="54"/>
    <cellStyle name="xl91" xfId="57"/>
    <cellStyle name="xl92" xfId="60"/>
    <cellStyle name="xl93" xfId="69"/>
    <cellStyle name="xl94" xfId="75"/>
    <cellStyle name="xl95" xfId="78"/>
    <cellStyle name="xl96" xfId="82"/>
    <cellStyle name="xl97" xfId="90"/>
    <cellStyle name="xl98" xfId="95"/>
    <cellStyle name="xl99" xfId="98"/>
    <cellStyle name="Обычный" xfId="0" builtinId="0"/>
    <cellStyle name="Обычный 10" xfId="246"/>
    <cellStyle name="Обычный 11" xfId="232"/>
    <cellStyle name="Обычный 12" xfId="224"/>
    <cellStyle name="Обычный 13" xfId="225"/>
    <cellStyle name="Обычный 14" xfId="295"/>
    <cellStyle name="Обычный 15" xfId="216"/>
    <cellStyle name="Обычный 16" xfId="217"/>
    <cellStyle name="Обычный 17" xfId="296"/>
    <cellStyle name="Обычный 18" xfId="209"/>
    <cellStyle name="Обычный 19" xfId="194"/>
    <cellStyle name="Обычный 2" xfId="2"/>
    <cellStyle name="Обычный 2 10" xfId="161"/>
    <cellStyle name="Обычный 2 10 2" xfId="171"/>
    <cellStyle name="Обычный 2 11" xfId="162"/>
    <cellStyle name="Обычный 2 12" xfId="174"/>
    <cellStyle name="Обычный 2 2" xfId="3"/>
    <cellStyle name="Обычный 2 2 2" xfId="163"/>
    <cellStyle name="Обычный 2 3" xfId="4"/>
    <cellStyle name="Обычный 2 3 2" xfId="164"/>
    <cellStyle name="Обычный 2 4" xfId="147"/>
    <cellStyle name="Обычный 2 4 2" xfId="165"/>
    <cellStyle name="Обычный 2 4 3" xfId="198"/>
    <cellStyle name="Обычный 2 4 4" xfId="155"/>
    <cellStyle name="Обычный 2 5" xfId="156"/>
    <cellStyle name="Обычный 2 5 2" xfId="166"/>
    <cellStyle name="Обычный 2 6" xfId="157"/>
    <cellStyle name="Обычный 2 6 2" xfId="167"/>
    <cellStyle name="Обычный 2 7" xfId="158"/>
    <cellStyle name="Обычный 2 7 2" xfId="168"/>
    <cellStyle name="Обычный 2 8" xfId="159"/>
    <cellStyle name="Обычный 2 8 2" xfId="169"/>
    <cellStyle name="Обычный 2 9" xfId="160"/>
    <cellStyle name="Обычный 2 9 2" xfId="170"/>
    <cellStyle name="Обычный 20" xfId="201"/>
    <cellStyle name="Обычный 21" xfId="297"/>
    <cellStyle name="Обычный 22" xfId="193"/>
    <cellStyle name="Обычный 3" xfId="5"/>
    <cellStyle name="Обычный 4" xfId="267"/>
    <cellStyle name="Обычный 5" xfId="268"/>
    <cellStyle name="Обычный 6" xfId="259"/>
    <cellStyle name="Обычный 7" xfId="260"/>
    <cellStyle name="Обычный 8" xfId="294"/>
    <cellStyle name="Обычный 9" xfId="2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opLeftCell="A26" workbookViewId="0">
      <selection activeCell="B10" sqref="B10"/>
    </sheetView>
  </sheetViews>
  <sheetFormatPr defaultRowHeight="12.75"/>
  <cols>
    <col min="1" max="1" width="43.140625" style="2" customWidth="1"/>
    <col min="2" max="2" width="23.28515625" style="2" customWidth="1"/>
    <col min="3" max="3" width="11.7109375" style="2" customWidth="1"/>
    <col min="4" max="4" width="15" style="2" customWidth="1"/>
    <col min="5" max="5" width="11.5703125" style="2" customWidth="1"/>
    <col min="6" max="6" width="11.140625" style="2" customWidth="1"/>
    <col min="7" max="7" width="11.42578125" style="2" customWidth="1"/>
    <col min="8" max="16384" width="9.140625" style="2"/>
  </cols>
  <sheetData>
    <row r="1" spans="1:8" hidden="1"/>
    <row r="2" spans="1:8" ht="58.5" customHeight="1">
      <c r="A2" s="25" t="s">
        <v>94</v>
      </c>
      <c r="B2" s="24"/>
      <c r="C2" s="24"/>
      <c r="D2" s="24"/>
      <c r="E2" s="24"/>
      <c r="F2" s="24"/>
      <c r="G2" s="24"/>
    </row>
    <row r="3" spans="1:8" ht="9.75" customHeight="1">
      <c r="A3" s="32"/>
      <c r="B3" s="32"/>
      <c r="C3" s="32"/>
      <c r="D3" s="32"/>
      <c r="E3" s="32"/>
      <c r="F3" s="32"/>
      <c r="G3" s="33" t="s">
        <v>40</v>
      </c>
    </row>
    <row r="4" spans="1:8" ht="66.75" customHeight="1">
      <c r="A4" s="31" t="s">
        <v>0</v>
      </c>
      <c r="B4" s="31" t="s">
        <v>1</v>
      </c>
      <c r="C4" s="31" t="s">
        <v>78</v>
      </c>
      <c r="D4" s="31" t="s">
        <v>95</v>
      </c>
      <c r="E4" s="31" t="s">
        <v>96</v>
      </c>
      <c r="F4" s="34" t="s">
        <v>97</v>
      </c>
      <c r="G4" s="34" t="s">
        <v>98</v>
      </c>
    </row>
    <row r="5" spans="1:8" ht="18" customHeight="1">
      <c r="A5" s="35" t="s">
        <v>2</v>
      </c>
      <c r="B5" s="36"/>
      <c r="C5" s="26">
        <f>C7+C18</f>
        <v>1910.6000000000001</v>
      </c>
      <c r="D5" s="26">
        <f>D7+D18</f>
        <v>17860.099999999999</v>
      </c>
      <c r="E5" s="26">
        <f>E7+E18</f>
        <v>2675.5</v>
      </c>
      <c r="F5" s="26">
        <f t="shared" ref="F5:F40" si="0">E5/D5*100</f>
        <v>14.98031925913069</v>
      </c>
      <c r="G5" s="26">
        <f t="shared" ref="G5:G40" si="1">E5/C5*100</f>
        <v>140.03454412226523</v>
      </c>
      <c r="H5" s="5"/>
    </row>
    <row r="6" spans="1:8" ht="15" customHeight="1">
      <c r="A6" s="37" t="s">
        <v>3</v>
      </c>
      <c r="B6" s="38"/>
      <c r="C6" s="60"/>
      <c r="D6" s="60"/>
      <c r="E6" s="60"/>
      <c r="F6" s="26"/>
      <c r="G6" s="26"/>
      <c r="H6" s="5"/>
    </row>
    <row r="7" spans="1:8" ht="20.25" customHeight="1">
      <c r="A7" s="39" t="s">
        <v>44</v>
      </c>
      <c r="B7" s="40">
        <v>1E+16</v>
      </c>
      <c r="C7" s="60">
        <v>874.5</v>
      </c>
      <c r="D7" s="27">
        <f>D8+D10+D11+D13+D16+D17</f>
        <v>5425.5</v>
      </c>
      <c r="E7" s="27">
        <f>E8+E10+E11+E13+E16+E17</f>
        <v>1168.2999999999997</v>
      </c>
      <c r="F7" s="27">
        <f t="shared" si="0"/>
        <v>21.533499216662051</v>
      </c>
      <c r="G7" s="27">
        <f t="shared" si="1"/>
        <v>133.59634076615205</v>
      </c>
      <c r="H7" s="5"/>
    </row>
    <row r="8" spans="1:8" ht="18" customHeight="1">
      <c r="A8" s="39" t="s">
        <v>45</v>
      </c>
      <c r="B8" s="40">
        <v>1.01E+16</v>
      </c>
      <c r="C8" s="60">
        <v>108.2</v>
      </c>
      <c r="D8" s="60">
        <f>D9</f>
        <v>911.5</v>
      </c>
      <c r="E8" s="60">
        <f>E9</f>
        <v>127.3</v>
      </c>
      <c r="F8" s="27">
        <f t="shared" si="0"/>
        <v>13.965990126165661</v>
      </c>
      <c r="G8" s="27">
        <f t="shared" si="1"/>
        <v>117.6524953789279</v>
      </c>
      <c r="H8" s="5"/>
    </row>
    <row r="9" spans="1:8" ht="20.25" customHeight="1">
      <c r="A9" s="39" t="s">
        <v>46</v>
      </c>
      <c r="B9" s="41" t="s">
        <v>47</v>
      </c>
      <c r="C9" s="60">
        <v>108.2</v>
      </c>
      <c r="D9" s="60">
        <v>911.5</v>
      </c>
      <c r="E9" s="60">
        <v>127.3</v>
      </c>
      <c r="F9" s="27">
        <f t="shared" si="0"/>
        <v>13.965990126165661</v>
      </c>
      <c r="G9" s="27">
        <f t="shared" si="1"/>
        <v>117.6524953789279</v>
      </c>
      <c r="H9" s="5"/>
    </row>
    <row r="10" spans="1:8" ht="31.5" customHeight="1">
      <c r="A10" s="39" t="s">
        <v>77</v>
      </c>
      <c r="B10" s="40">
        <v>1.03E+16</v>
      </c>
      <c r="C10" s="60">
        <v>528.6</v>
      </c>
      <c r="D10" s="60">
        <v>2267.8000000000002</v>
      </c>
      <c r="E10" s="60">
        <v>576.70000000000005</v>
      </c>
      <c r="F10" s="27">
        <f t="shared" si="0"/>
        <v>25.42993209277714</v>
      </c>
      <c r="G10" s="27">
        <f t="shared" si="1"/>
        <v>109.09950813469543</v>
      </c>
      <c r="H10" s="5"/>
    </row>
    <row r="11" spans="1:8" ht="19.5" customHeight="1">
      <c r="A11" s="39" t="s">
        <v>48</v>
      </c>
      <c r="B11" s="40">
        <v>1.05E+16</v>
      </c>
      <c r="C11" s="60">
        <v>80.599999999999994</v>
      </c>
      <c r="D11" s="60">
        <f>D12</f>
        <v>156</v>
      </c>
      <c r="E11" s="60">
        <f>E12</f>
        <v>0.3</v>
      </c>
      <c r="F11" s="27">
        <f t="shared" si="0"/>
        <v>0.19230769230769229</v>
      </c>
      <c r="G11" s="27">
        <f t="shared" si="1"/>
        <v>0.37220843672456577</v>
      </c>
      <c r="H11" s="5"/>
    </row>
    <row r="12" spans="1:8" ht="18.75" customHeight="1">
      <c r="A12" s="39" t="s">
        <v>49</v>
      </c>
      <c r="B12" s="41" t="s">
        <v>50</v>
      </c>
      <c r="C12" s="60">
        <v>80.599999999999994</v>
      </c>
      <c r="D12" s="60">
        <v>156</v>
      </c>
      <c r="E12" s="60">
        <v>0.3</v>
      </c>
      <c r="F12" s="27">
        <f t="shared" si="0"/>
        <v>0.19230769230769229</v>
      </c>
      <c r="G12" s="27">
        <f t="shared" si="1"/>
        <v>0.37220843672456577</v>
      </c>
      <c r="H12" s="5"/>
    </row>
    <row r="13" spans="1:8" ht="18" customHeight="1">
      <c r="A13" s="39" t="s">
        <v>51</v>
      </c>
      <c r="B13" s="40">
        <v>1.06E+16</v>
      </c>
      <c r="C13" s="60">
        <v>151.5</v>
      </c>
      <c r="D13" s="60">
        <f>D14+D15</f>
        <v>2061.1999999999998</v>
      </c>
      <c r="E13" s="60">
        <f>E14+E15</f>
        <v>458.4</v>
      </c>
      <c r="F13" s="27">
        <f t="shared" si="0"/>
        <v>22.239472152144383</v>
      </c>
      <c r="G13" s="27" t="s">
        <v>111</v>
      </c>
      <c r="H13" s="6"/>
    </row>
    <row r="14" spans="1:8" ht="15.75" customHeight="1">
      <c r="A14" s="39" t="s">
        <v>52</v>
      </c>
      <c r="B14" s="41" t="s">
        <v>53</v>
      </c>
      <c r="C14" s="60">
        <v>-12</v>
      </c>
      <c r="D14" s="60">
        <v>193</v>
      </c>
      <c r="E14" s="60">
        <v>41.7</v>
      </c>
      <c r="F14" s="27">
        <f t="shared" si="0"/>
        <v>21.606217616580313</v>
      </c>
      <c r="G14" s="27">
        <v>0</v>
      </c>
      <c r="H14" s="30"/>
    </row>
    <row r="15" spans="1:8" ht="17.25" customHeight="1">
      <c r="A15" s="39" t="s">
        <v>54</v>
      </c>
      <c r="B15" s="41" t="s">
        <v>55</v>
      </c>
      <c r="C15" s="60">
        <v>163.5</v>
      </c>
      <c r="D15" s="60">
        <v>1868.2</v>
      </c>
      <c r="E15" s="60">
        <v>416.7</v>
      </c>
      <c r="F15" s="27">
        <f t="shared" si="0"/>
        <v>22.304892409806229</v>
      </c>
      <c r="G15" s="27" t="s">
        <v>112</v>
      </c>
      <c r="H15" s="30"/>
    </row>
    <row r="16" spans="1:8" ht="91.5" customHeight="1">
      <c r="A16" s="39" t="s">
        <v>83</v>
      </c>
      <c r="B16" s="41" t="s">
        <v>56</v>
      </c>
      <c r="C16" s="27">
        <v>5.6</v>
      </c>
      <c r="D16" s="60">
        <v>29</v>
      </c>
      <c r="E16" s="27">
        <v>0</v>
      </c>
      <c r="F16" s="27">
        <f t="shared" si="0"/>
        <v>0</v>
      </c>
      <c r="G16" s="27">
        <f t="shared" si="1"/>
        <v>0</v>
      </c>
      <c r="H16" s="30"/>
    </row>
    <row r="17" spans="1:8" s="28" customFormat="1" ht="23.25" customHeight="1">
      <c r="A17" s="39" t="s">
        <v>106</v>
      </c>
      <c r="B17" s="41" t="s">
        <v>107</v>
      </c>
      <c r="C17" s="27">
        <v>0</v>
      </c>
      <c r="D17" s="60">
        <v>0</v>
      </c>
      <c r="E17" s="27">
        <v>5.6</v>
      </c>
      <c r="F17" s="27">
        <v>0</v>
      </c>
      <c r="G17" s="27">
        <v>0</v>
      </c>
      <c r="H17" s="30"/>
    </row>
    <row r="18" spans="1:8" ht="29.25" customHeight="1">
      <c r="A18" s="39" t="s">
        <v>57</v>
      </c>
      <c r="B18" s="41" t="s">
        <v>66</v>
      </c>
      <c r="C18" s="60">
        <v>1036.1000000000001</v>
      </c>
      <c r="D18" s="60">
        <f>D19+D21+D22+D24+D26</f>
        <v>12434.6</v>
      </c>
      <c r="E18" s="60">
        <f>E19+E21+E22+E24+E26</f>
        <v>1507.2</v>
      </c>
      <c r="F18" s="27">
        <f t="shared" si="0"/>
        <v>12.121017161790487</v>
      </c>
      <c r="G18" s="27">
        <f t="shared" si="1"/>
        <v>145.46858411350254</v>
      </c>
      <c r="H18" s="30"/>
    </row>
    <row r="19" spans="1:8" ht="40.5" customHeight="1">
      <c r="A19" s="39" t="s">
        <v>72</v>
      </c>
      <c r="B19" s="41" t="s">
        <v>67</v>
      </c>
      <c r="C19" s="60">
        <v>28.6</v>
      </c>
      <c r="D19" s="60">
        <v>1892.7</v>
      </c>
      <c r="E19" s="60">
        <v>980.2</v>
      </c>
      <c r="F19" s="27">
        <f t="shared" si="0"/>
        <v>51.788450361916837</v>
      </c>
      <c r="G19" s="27" t="s">
        <v>113</v>
      </c>
      <c r="H19" s="30"/>
    </row>
    <row r="20" spans="1:8" ht="42" customHeight="1">
      <c r="A20" s="39" t="s">
        <v>58</v>
      </c>
      <c r="B20" s="41" t="s">
        <v>76</v>
      </c>
      <c r="C20" s="60">
        <v>28.6</v>
      </c>
      <c r="D20" s="60">
        <v>1892.7</v>
      </c>
      <c r="E20" s="60">
        <v>980.2</v>
      </c>
      <c r="F20" s="27">
        <f t="shared" si="0"/>
        <v>51.788450361916837</v>
      </c>
      <c r="G20" s="27" t="s">
        <v>113</v>
      </c>
      <c r="H20" s="30"/>
    </row>
    <row r="21" spans="1:8" ht="33" customHeight="1">
      <c r="A21" s="39" t="s">
        <v>110</v>
      </c>
      <c r="B21" s="42" t="s">
        <v>75</v>
      </c>
      <c r="C21" s="60">
        <v>0</v>
      </c>
      <c r="D21" s="60">
        <v>7514</v>
      </c>
      <c r="E21" s="60">
        <v>102</v>
      </c>
      <c r="F21" s="27">
        <f t="shared" si="0"/>
        <v>1.3574660633484164</v>
      </c>
      <c r="G21" s="27">
        <v>0</v>
      </c>
      <c r="H21" s="30"/>
    </row>
    <row r="22" spans="1:8" ht="42" customHeight="1">
      <c r="A22" s="39" t="s">
        <v>59</v>
      </c>
      <c r="B22" s="41" t="s">
        <v>68</v>
      </c>
      <c r="C22" s="60">
        <v>57.8</v>
      </c>
      <c r="D22" s="60">
        <f>D23</f>
        <v>347</v>
      </c>
      <c r="E22" s="60">
        <f>E23</f>
        <v>69.900000000000006</v>
      </c>
      <c r="F22" s="27">
        <f t="shared" si="0"/>
        <v>20.144092219020173</v>
      </c>
      <c r="G22" s="27">
        <f t="shared" si="1"/>
        <v>120.93425605536335</v>
      </c>
      <c r="H22" s="30"/>
    </row>
    <row r="23" spans="1:8" ht="28.5" customHeight="1">
      <c r="A23" s="39" t="s">
        <v>60</v>
      </c>
      <c r="B23" s="41" t="s">
        <v>69</v>
      </c>
      <c r="C23" s="60">
        <v>57.8</v>
      </c>
      <c r="D23" s="60">
        <v>347</v>
      </c>
      <c r="E23" s="60">
        <v>69.900000000000006</v>
      </c>
      <c r="F23" s="27">
        <f t="shared" si="0"/>
        <v>20.144092219020173</v>
      </c>
      <c r="G23" s="27">
        <f t="shared" si="1"/>
        <v>120.93425605536335</v>
      </c>
      <c r="H23" s="30"/>
    </row>
    <row r="24" spans="1:8" ht="18" customHeight="1">
      <c r="A24" s="39" t="s">
        <v>61</v>
      </c>
      <c r="B24" s="41" t="s">
        <v>70</v>
      </c>
      <c r="C24" s="60">
        <v>949.7</v>
      </c>
      <c r="D24" s="60">
        <f>D25</f>
        <v>2480.9</v>
      </c>
      <c r="E24" s="60">
        <f>E25</f>
        <v>155.1</v>
      </c>
      <c r="F24" s="27">
        <f t="shared" si="0"/>
        <v>6.2517634729332094</v>
      </c>
      <c r="G24" s="27">
        <f t="shared" si="1"/>
        <v>16.3314730967674</v>
      </c>
      <c r="H24" s="30"/>
    </row>
    <row r="25" spans="1:8" ht="28.5" customHeight="1">
      <c r="A25" s="39" t="s">
        <v>62</v>
      </c>
      <c r="B25" s="41" t="s">
        <v>71</v>
      </c>
      <c r="C25" s="60">
        <v>949.7</v>
      </c>
      <c r="D25" s="60">
        <v>2480.9</v>
      </c>
      <c r="E25" s="60">
        <v>155.1</v>
      </c>
      <c r="F25" s="27">
        <f t="shared" si="0"/>
        <v>6.2517634729332094</v>
      </c>
      <c r="G25" s="27">
        <f t="shared" si="1"/>
        <v>16.3314730967674</v>
      </c>
      <c r="H25" s="30"/>
    </row>
    <row r="26" spans="1:8" s="29" customFormat="1" ht="15" customHeight="1">
      <c r="A26" s="63" t="s">
        <v>108</v>
      </c>
      <c r="B26" s="64" t="s">
        <v>109</v>
      </c>
      <c r="C26" s="57"/>
      <c r="D26" s="57">
        <v>200</v>
      </c>
      <c r="E26" s="57">
        <v>200</v>
      </c>
      <c r="F26" s="27">
        <f t="shared" si="0"/>
        <v>100</v>
      </c>
      <c r="G26" s="27">
        <v>0</v>
      </c>
      <c r="H26" s="30"/>
    </row>
    <row r="27" spans="1:8" ht="15.75" customHeight="1">
      <c r="A27" s="43" t="s">
        <v>4</v>
      </c>
      <c r="B27" s="61"/>
      <c r="C27" s="55">
        <f>C29+C33+C35+C37+C39</f>
        <v>1996.6</v>
      </c>
      <c r="D27" s="55">
        <f>D29+D33+D35+D37+D39</f>
        <v>18283.2</v>
      </c>
      <c r="E27" s="55">
        <f>E29+E33+E35+E37+E39</f>
        <v>2613.8000000000002</v>
      </c>
      <c r="F27" s="52">
        <f t="shared" si="0"/>
        <v>14.296184475365365</v>
      </c>
      <c r="G27" s="52">
        <f t="shared" si="1"/>
        <v>130.91255133727338</v>
      </c>
      <c r="H27" s="5"/>
    </row>
    <row r="28" spans="1:8" ht="18" customHeight="1">
      <c r="A28" s="44" t="s">
        <v>3</v>
      </c>
      <c r="B28" s="45"/>
      <c r="C28" s="54"/>
      <c r="D28" s="54"/>
      <c r="E28" s="54"/>
      <c r="F28" s="58"/>
      <c r="G28" s="58"/>
      <c r="H28" s="5"/>
    </row>
    <row r="29" spans="1:8" ht="17.25" customHeight="1">
      <c r="A29" s="59" t="s">
        <v>5</v>
      </c>
      <c r="B29" s="46" t="s">
        <v>6</v>
      </c>
      <c r="C29" s="51">
        <f>C30+C31+C32</f>
        <v>891.8</v>
      </c>
      <c r="D29" s="51">
        <f>D30+D31+D32</f>
        <v>4165</v>
      </c>
      <c r="E29" s="51">
        <f>E30+E31+E32</f>
        <v>839.8</v>
      </c>
      <c r="F29" s="58">
        <f t="shared" si="0"/>
        <v>20.163265306122451</v>
      </c>
      <c r="G29" s="58">
        <f t="shared" si="1"/>
        <v>94.169096209912539</v>
      </c>
      <c r="H29" s="5"/>
    </row>
    <row r="30" spans="1:8" ht="39.75" customHeight="1">
      <c r="A30" s="59" t="s">
        <v>7</v>
      </c>
      <c r="B30" s="47" t="s">
        <v>8</v>
      </c>
      <c r="C30" s="51">
        <v>885.5</v>
      </c>
      <c r="D30" s="53">
        <v>4151</v>
      </c>
      <c r="E30" s="51">
        <v>833.8</v>
      </c>
      <c r="F30" s="58">
        <f t="shared" si="0"/>
        <v>20.086726090098768</v>
      </c>
      <c r="G30" s="58">
        <f t="shared" si="1"/>
        <v>94.161490683229815</v>
      </c>
      <c r="H30" s="5"/>
    </row>
    <row r="31" spans="1:8" ht="15.75" customHeight="1">
      <c r="A31" s="59" t="s">
        <v>9</v>
      </c>
      <c r="B31" s="46" t="s">
        <v>10</v>
      </c>
      <c r="C31" s="51">
        <v>0</v>
      </c>
      <c r="D31" s="53">
        <v>5</v>
      </c>
      <c r="E31" s="51">
        <v>0</v>
      </c>
      <c r="F31" s="58" t="s">
        <v>99</v>
      </c>
      <c r="G31" s="58" t="s">
        <v>99</v>
      </c>
      <c r="H31" s="5"/>
    </row>
    <row r="32" spans="1:8" ht="16.5" customHeight="1">
      <c r="A32" s="59" t="s">
        <v>11</v>
      </c>
      <c r="B32" s="46" t="s">
        <v>12</v>
      </c>
      <c r="C32" s="51">
        <v>6.3</v>
      </c>
      <c r="D32" s="51">
        <v>9</v>
      </c>
      <c r="E32" s="51">
        <v>6</v>
      </c>
      <c r="F32" s="58">
        <f t="shared" si="0"/>
        <v>66.666666666666657</v>
      </c>
      <c r="G32" s="58">
        <f t="shared" si="1"/>
        <v>95.238095238095241</v>
      </c>
      <c r="H32" s="5"/>
    </row>
    <row r="33" spans="1:8" ht="16.5" customHeight="1">
      <c r="A33" s="59" t="s">
        <v>13</v>
      </c>
      <c r="B33" s="46" t="s">
        <v>14</v>
      </c>
      <c r="C33" s="51">
        <f>C34</f>
        <v>57.8</v>
      </c>
      <c r="D33" s="51">
        <f>D34</f>
        <v>347</v>
      </c>
      <c r="E33" s="51">
        <f>E34</f>
        <v>69.900000000000006</v>
      </c>
      <c r="F33" s="58">
        <f t="shared" si="0"/>
        <v>20.144092219020173</v>
      </c>
      <c r="G33" s="58">
        <f t="shared" si="1"/>
        <v>120.93425605536335</v>
      </c>
      <c r="H33" s="5"/>
    </row>
    <row r="34" spans="1:8" ht="16.5" customHeight="1">
      <c r="A34" s="59" t="s">
        <v>15</v>
      </c>
      <c r="B34" s="46" t="s">
        <v>16</v>
      </c>
      <c r="C34" s="51">
        <v>57.8</v>
      </c>
      <c r="D34" s="51">
        <v>347</v>
      </c>
      <c r="E34" s="51">
        <v>69.900000000000006</v>
      </c>
      <c r="F34" s="58">
        <f t="shared" si="0"/>
        <v>20.144092219020173</v>
      </c>
      <c r="G34" s="58">
        <f t="shared" si="1"/>
        <v>120.93425605536335</v>
      </c>
      <c r="H34" s="5"/>
    </row>
    <row r="35" spans="1:8" ht="15.75" customHeight="1">
      <c r="A35" s="59" t="s">
        <v>17</v>
      </c>
      <c r="B35" s="46" t="s">
        <v>18</v>
      </c>
      <c r="C35" s="60">
        <f>C36</f>
        <v>159.5</v>
      </c>
      <c r="D35" s="51">
        <f>D36</f>
        <v>8131</v>
      </c>
      <c r="E35" s="60">
        <f>E36</f>
        <v>586.79999999999995</v>
      </c>
      <c r="F35" s="58">
        <f t="shared" si="0"/>
        <v>7.216824498831631</v>
      </c>
      <c r="G35" s="58" t="s">
        <v>100</v>
      </c>
      <c r="H35" s="5"/>
    </row>
    <row r="36" spans="1:8" ht="15.75" customHeight="1">
      <c r="A36" s="59" t="s">
        <v>19</v>
      </c>
      <c r="B36" s="46" t="s">
        <v>20</v>
      </c>
      <c r="C36" s="60">
        <v>159.5</v>
      </c>
      <c r="D36" s="51">
        <v>8131</v>
      </c>
      <c r="E36" s="60">
        <v>586.79999999999995</v>
      </c>
      <c r="F36" s="58">
        <f t="shared" si="0"/>
        <v>7.216824498831631</v>
      </c>
      <c r="G36" s="58" t="s">
        <v>100</v>
      </c>
      <c r="H36" s="5"/>
    </row>
    <row r="37" spans="1:8" ht="17.25" customHeight="1">
      <c r="A37" s="59" t="s">
        <v>21</v>
      </c>
      <c r="B37" s="46" t="s">
        <v>22</v>
      </c>
      <c r="C37" s="51">
        <f>C38</f>
        <v>104.5</v>
      </c>
      <c r="D37" s="51">
        <f>D38</f>
        <v>469.6</v>
      </c>
      <c r="E37" s="51">
        <f>E38</f>
        <v>109.9</v>
      </c>
      <c r="F37" s="58">
        <f t="shared" si="0"/>
        <v>23.402896081771722</v>
      </c>
      <c r="G37" s="58">
        <f t="shared" si="1"/>
        <v>105.16746411483253</v>
      </c>
      <c r="H37" s="5"/>
    </row>
    <row r="38" spans="1:8" ht="15.75" customHeight="1">
      <c r="A38" s="59" t="s">
        <v>23</v>
      </c>
      <c r="B38" s="46" t="s">
        <v>24</v>
      </c>
      <c r="C38" s="51">
        <v>104.5</v>
      </c>
      <c r="D38" s="51">
        <v>469.6</v>
      </c>
      <c r="E38" s="51">
        <v>109.9</v>
      </c>
      <c r="F38" s="58">
        <f t="shared" si="0"/>
        <v>23.402896081771722</v>
      </c>
      <c r="G38" s="58">
        <f t="shared" si="1"/>
        <v>105.16746411483253</v>
      </c>
      <c r="H38" s="5"/>
    </row>
    <row r="39" spans="1:8" ht="16.5" customHeight="1">
      <c r="A39" s="59" t="s">
        <v>74</v>
      </c>
      <c r="B39" s="46" t="s">
        <v>25</v>
      </c>
      <c r="C39" s="51">
        <f>C40</f>
        <v>783</v>
      </c>
      <c r="D39" s="51">
        <f>D40</f>
        <v>5170.6000000000004</v>
      </c>
      <c r="E39" s="51">
        <f>E40</f>
        <v>1007.4</v>
      </c>
      <c r="F39" s="58">
        <f t="shared" si="0"/>
        <v>19.483232120063434</v>
      </c>
      <c r="G39" s="58">
        <f t="shared" si="1"/>
        <v>128.65900383141761</v>
      </c>
      <c r="H39" s="5"/>
    </row>
    <row r="40" spans="1:8" ht="16.5" customHeight="1">
      <c r="A40" s="59" t="s">
        <v>26</v>
      </c>
      <c r="B40" s="46" t="s">
        <v>27</v>
      </c>
      <c r="C40" s="51">
        <v>783</v>
      </c>
      <c r="D40" s="51">
        <v>5170.6000000000004</v>
      </c>
      <c r="E40" s="51">
        <v>1007.4</v>
      </c>
      <c r="F40" s="58">
        <f t="shared" si="0"/>
        <v>19.483232120063434</v>
      </c>
      <c r="G40" s="58">
        <f t="shared" si="1"/>
        <v>128.65900383141761</v>
      </c>
      <c r="H40" s="5"/>
    </row>
    <row r="41" spans="1:8" ht="27" customHeight="1">
      <c r="A41" s="44" t="s">
        <v>28</v>
      </c>
      <c r="B41" s="48"/>
      <c r="C41" s="51">
        <f>C5-C27</f>
        <v>-85.999999999999773</v>
      </c>
      <c r="D41" s="51">
        <f>D5-D27</f>
        <v>-423.10000000000218</v>
      </c>
      <c r="E41" s="51">
        <f>E5-E27</f>
        <v>61.699999999999818</v>
      </c>
      <c r="F41" s="52"/>
      <c r="G41" s="52"/>
    </row>
    <row r="42" spans="1:8" ht="17.25" customHeight="1">
      <c r="A42" s="45" t="s">
        <v>29</v>
      </c>
      <c r="B42" s="49"/>
      <c r="C42" s="56">
        <f t="shared" ref="C42" si="2">C48+C44</f>
        <v>86</v>
      </c>
      <c r="D42" s="56">
        <f t="shared" ref="D42:E42" si="3">D48+D44</f>
        <v>423.10000000000218</v>
      </c>
      <c r="E42" s="56">
        <f t="shared" si="3"/>
        <v>-61.699999999999818</v>
      </c>
      <c r="F42" s="56"/>
      <c r="G42" s="56"/>
    </row>
    <row r="43" spans="1:8" ht="15.75" customHeight="1">
      <c r="A43" s="59" t="s">
        <v>3</v>
      </c>
      <c r="B43" s="46"/>
      <c r="C43" s="60"/>
      <c r="D43" s="60"/>
      <c r="E43" s="60"/>
      <c r="F43" s="60"/>
      <c r="G43" s="60"/>
    </row>
    <row r="44" spans="1:8" s="18" customFormat="1" ht="29.25" customHeight="1">
      <c r="A44" s="61" t="s">
        <v>86</v>
      </c>
      <c r="B44" s="62" t="s">
        <v>84</v>
      </c>
      <c r="C44" s="57">
        <f>C45</f>
        <v>200</v>
      </c>
      <c r="D44" s="57">
        <f>D45</f>
        <v>0</v>
      </c>
      <c r="E44" s="57">
        <f>E45</f>
        <v>0</v>
      </c>
      <c r="F44" s="60"/>
      <c r="G44" s="60"/>
    </row>
    <row r="45" spans="1:8" s="18" customFormat="1" ht="41.25" customHeight="1">
      <c r="A45" s="61" t="s">
        <v>87</v>
      </c>
      <c r="B45" s="62" t="s">
        <v>85</v>
      </c>
      <c r="C45" s="57">
        <f>C46+C47</f>
        <v>200</v>
      </c>
      <c r="D45" s="57">
        <f>D46+D47</f>
        <v>0</v>
      </c>
      <c r="E45" s="57">
        <f>E46+E47</f>
        <v>0</v>
      </c>
      <c r="F45" s="60"/>
      <c r="G45" s="60"/>
    </row>
    <row r="46" spans="1:8" s="18" customFormat="1" ht="52.5" customHeight="1">
      <c r="A46" s="61" t="s">
        <v>88</v>
      </c>
      <c r="B46" s="62" t="s">
        <v>90</v>
      </c>
      <c r="C46" s="57">
        <v>200</v>
      </c>
      <c r="D46" s="57">
        <v>0</v>
      </c>
      <c r="E46" s="57">
        <v>0</v>
      </c>
      <c r="F46" s="60"/>
      <c r="G46" s="60"/>
    </row>
    <row r="47" spans="1:8" s="18" customFormat="1" ht="54" customHeight="1">
      <c r="A47" s="61" t="s">
        <v>89</v>
      </c>
      <c r="B47" s="62" t="s">
        <v>91</v>
      </c>
      <c r="C47" s="57">
        <v>0</v>
      </c>
      <c r="D47" s="57">
        <v>0</v>
      </c>
      <c r="E47" s="57">
        <v>0</v>
      </c>
      <c r="F47" s="60"/>
      <c r="G47" s="60"/>
    </row>
    <row r="48" spans="1:8" ht="27.75" customHeight="1">
      <c r="A48" s="59" t="s">
        <v>30</v>
      </c>
      <c r="B48" s="46" t="s">
        <v>31</v>
      </c>
      <c r="C48" s="50">
        <f>C50+C49</f>
        <v>-114</v>
      </c>
      <c r="D48" s="50">
        <f t="shared" ref="D48" si="4">D50+D49</f>
        <v>423.10000000000218</v>
      </c>
      <c r="E48" s="50">
        <f>E50+E49</f>
        <v>-61.699999999999818</v>
      </c>
      <c r="F48" s="60"/>
      <c r="G48" s="60"/>
    </row>
    <row r="49" spans="1:7" ht="26.25" customHeight="1">
      <c r="A49" s="59" t="s">
        <v>32</v>
      </c>
      <c r="B49" s="46" t="s">
        <v>33</v>
      </c>
      <c r="C49" s="60">
        <v>-2246</v>
      </c>
      <c r="D49" s="60">
        <v>-17860.099999999999</v>
      </c>
      <c r="E49" s="60">
        <v>-2799.7</v>
      </c>
      <c r="F49" s="60"/>
      <c r="G49" s="60"/>
    </row>
    <row r="50" spans="1:7" ht="27.75" customHeight="1">
      <c r="A50" s="59" t="s">
        <v>34</v>
      </c>
      <c r="B50" s="46" t="s">
        <v>35</v>
      </c>
      <c r="C50" s="60">
        <v>2132</v>
      </c>
      <c r="D50" s="60">
        <v>18283.2</v>
      </c>
      <c r="E50" s="60">
        <v>2738</v>
      </c>
      <c r="F50" s="60"/>
      <c r="G50" s="60"/>
    </row>
    <row r="51" spans="1:7" ht="12" customHeight="1">
      <c r="A51" s="32"/>
      <c r="B51" s="32"/>
      <c r="C51" s="32"/>
      <c r="D51" s="32"/>
      <c r="E51" s="32"/>
      <c r="F51" s="32"/>
      <c r="G51" s="32"/>
    </row>
    <row r="52" spans="1:7" hidden="1">
      <c r="A52" s="32"/>
      <c r="B52" s="32"/>
      <c r="C52" s="32"/>
      <c r="D52" s="32"/>
      <c r="E52" s="32"/>
      <c r="F52" s="32"/>
      <c r="G52" s="32"/>
    </row>
    <row r="53" spans="1:7" ht="15.75" customHeight="1">
      <c r="A53" s="24" t="s">
        <v>42</v>
      </c>
      <c r="B53" s="24"/>
      <c r="C53" s="24"/>
      <c r="D53" s="24"/>
      <c r="E53" s="24"/>
      <c r="F53" s="24"/>
      <c r="G53" s="24"/>
    </row>
  </sheetData>
  <mergeCells count="2">
    <mergeCell ref="A53:G53"/>
    <mergeCell ref="A2:G2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D13" sqref="D13"/>
    </sheetView>
  </sheetViews>
  <sheetFormatPr defaultRowHeight="15"/>
  <cols>
    <col min="1" max="1" width="22.28515625" style="1" customWidth="1"/>
    <col min="2" max="2" width="19.28515625" style="1" customWidth="1"/>
    <col min="3" max="3" width="17.28515625" style="1" customWidth="1"/>
    <col min="4" max="4" width="16.7109375" style="1" customWidth="1"/>
    <col min="5" max="5" width="12.5703125" style="1" customWidth="1"/>
    <col min="6" max="6" width="14.140625" style="1" customWidth="1"/>
    <col min="7" max="7" width="15.7109375" style="1" customWidth="1"/>
    <col min="8" max="16384" width="9.140625" style="1"/>
  </cols>
  <sheetData>
    <row r="1" spans="1:10">
      <c r="A1" s="9"/>
      <c r="B1" s="9"/>
      <c r="C1" s="9"/>
      <c r="D1" s="9"/>
      <c r="E1" s="9"/>
      <c r="F1" s="9"/>
      <c r="G1" s="9"/>
    </row>
    <row r="2" spans="1:10" ht="96" customHeight="1">
      <c r="A2" s="25" t="s">
        <v>101</v>
      </c>
      <c r="B2" s="24"/>
      <c r="C2" s="24"/>
      <c r="D2" s="24"/>
      <c r="E2" s="24"/>
      <c r="F2" s="24"/>
      <c r="G2" s="24"/>
    </row>
    <row r="3" spans="1:10">
      <c r="A3" s="9"/>
      <c r="B3" s="9"/>
      <c r="C3" s="9"/>
      <c r="D3" s="9"/>
      <c r="E3" s="9"/>
      <c r="F3" s="9"/>
      <c r="G3" s="10"/>
    </row>
    <row r="4" spans="1:10" ht="83.25" customHeight="1">
      <c r="A4" s="13" t="s">
        <v>36</v>
      </c>
      <c r="B4" s="13" t="s">
        <v>37</v>
      </c>
      <c r="C4" s="13" t="s">
        <v>81</v>
      </c>
      <c r="D4" s="13" t="s">
        <v>80</v>
      </c>
      <c r="E4" s="13" t="s">
        <v>81</v>
      </c>
      <c r="F4" s="13" t="s">
        <v>82</v>
      </c>
      <c r="G4" s="13" t="s">
        <v>79</v>
      </c>
    </row>
    <row r="5" spans="1:10" ht="83.25" customHeight="1">
      <c r="A5" s="14" t="s">
        <v>38</v>
      </c>
      <c r="B5" s="16">
        <v>6.5</v>
      </c>
      <c r="C5" s="17">
        <v>760.5</v>
      </c>
      <c r="D5" s="17">
        <v>3192</v>
      </c>
      <c r="E5" s="17">
        <v>606.1</v>
      </c>
      <c r="F5" s="17">
        <f>E5/D5*100</f>
        <v>18.988095238095241</v>
      </c>
      <c r="G5" s="17">
        <f>E5/C5*100</f>
        <v>79.69756738987509</v>
      </c>
    </row>
    <row r="6" spans="1:10" ht="65.25" customHeight="1">
      <c r="A6" s="15" t="s">
        <v>39</v>
      </c>
      <c r="B6" s="16">
        <v>3.4</v>
      </c>
      <c r="C6" s="17">
        <v>499.3</v>
      </c>
      <c r="D6" s="17">
        <v>2523.9</v>
      </c>
      <c r="E6" s="17">
        <v>406.6</v>
      </c>
      <c r="F6" s="17">
        <f>E6/D6*100</f>
        <v>16.109988509845873</v>
      </c>
      <c r="G6" s="17">
        <f>E6/C6*100</f>
        <v>81.43400761065493</v>
      </c>
      <c r="J6" s="1" t="s">
        <v>43</v>
      </c>
    </row>
    <row r="7" spans="1:10">
      <c r="A7" s="9"/>
      <c r="B7" s="9"/>
      <c r="C7" s="9"/>
      <c r="D7" s="9"/>
      <c r="E7" s="9"/>
      <c r="F7" s="9"/>
      <c r="G7" s="9"/>
    </row>
    <row r="8" spans="1:10">
      <c r="A8" s="9"/>
      <c r="B8" s="9"/>
      <c r="C8" s="9"/>
      <c r="D8" s="9"/>
      <c r="E8" s="9"/>
      <c r="F8" s="9"/>
      <c r="G8" s="9"/>
    </row>
    <row r="9" spans="1:10">
      <c r="A9" s="9"/>
      <c r="B9" s="9"/>
      <c r="C9" s="9"/>
      <c r="D9" s="9"/>
      <c r="E9" s="9"/>
      <c r="F9" s="9"/>
      <c r="G9" s="9"/>
    </row>
    <row r="10" spans="1:10">
      <c r="A10" s="24" t="s">
        <v>41</v>
      </c>
      <c r="B10" s="24"/>
      <c r="C10" s="24"/>
      <c r="D10" s="24"/>
      <c r="E10" s="24"/>
      <c r="F10" s="24"/>
      <c r="G10" s="24"/>
    </row>
    <row r="11" spans="1:10">
      <c r="A11" s="9"/>
      <c r="B11" s="9"/>
      <c r="C11" s="9"/>
      <c r="D11" s="9"/>
      <c r="E11" s="9"/>
      <c r="F11" s="9"/>
      <c r="G11" s="9"/>
    </row>
    <row r="12" spans="1:10">
      <c r="A12" s="9"/>
      <c r="B12" s="9"/>
      <c r="C12" s="9"/>
      <c r="D12" s="9"/>
      <c r="E12" s="9"/>
      <c r="F12" s="9"/>
      <c r="G12" s="9"/>
    </row>
    <row r="13" spans="1:10">
      <c r="A13" s="9"/>
      <c r="B13" s="9"/>
      <c r="C13" s="9"/>
      <c r="D13" s="9"/>
      <c r="E13" s="9"/>
      <c r="F13" s="9"/>
      <c r="G13" s="9"/>
    </row>
    <row r="14" spans="1:10">
      <c r="A14" s="9"/>
      <c r="B14" s="9"/>
      <c r="C14" s="9"/>
      <c r="D14" s="9"/>
      <c r="E14" s="9"/>
      <c r="F14" s="9"/>
      <c r="G14" s="9"/>
    </row>
    <row r="15" spans="1:10">
      <c r="A15" s="9"/>
      <c r="B15" s="9"/>
      <c r="C15" s="9"/>
      <c r="D15" s="9"/>
      <c r="E15" s="9"/>
      <c r="F15" s="9"/>
      <c r="G15" s="9"/>
    </row>
    <row r="16" spans="1:10">
      <c r="A16" s="9"/>
      <c r="B16" s="9"/>
      <c r="C16" s="9"/>
      <c r="D16" s="9"/>
      <c r="E16" s="9"/>
      <c r="F16" s="9"/>
      <c r="G16" s="9"/>
    </row>
    <row r="17" spans="1:7">
      <c r="A17" s="9"/>
      <c r="B17" s="9"/>
      <c r="C17" s="9"/>
      <c r="D17" s="9"/>
      <c r="E17" s="9"/>
      <c r="F17" s="9"/>
      <c r="G17" s="9"/>
    </row>
    <row r="18" spans="1:7">
      <c r="A18" s="9"/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0" spans="1:7">
      <c r="A20" s="9"/>
      <c r="B20" s="9"/>
      <c r="C20" s="9"/>
      <c r="D20" s="9"/>
      <c r="E20" s="9"/>
      <c r="F20" s="9"/>
      <c r="G20" s="9"/>
    </row>
    <row r="21" spans="1:7">
      <c r="A21" s="9"/>
      <c r="B21" s="9"/>
      <c r="C21" s="9"/>
      <c r="D21" s="9"/>
      <c r="E21" s="9"/>
      <c r="F21" s="9"/>
      <c r="G21" s="9"/>
    </row>
    <row r="22" spans="1:7">
      <c r="A22" s="9"/>
      <c r="B22" s="9"/>
      <c r="C22" s="9"/>
      <c r="D22" s="9"/>
      <c r="E22" s="9"/>
      <c r="F22" s="9"/>
      <c r="G22" s="9"/>
    </row>
    <row r="23" spans="1:7">
      <c r="A23" s="9"/>
      <c r="B23" s="9"/>
      <c r="C23" s="9"/>
      <c r="D23" s="9"/>
      <c r="E23" s="9"/>
      <c r="F23" s="9"/>
      <c r="G23" s="9"/>
    </row>
    <row r="24" spans="1:7">
      <c r="A24" s="9"/>
      <c r="B24" s="9"/>
      <c r="C24" s="9"/>
      <c r="D24" s="9"/>
      <c r="E24" s="9"/>
      <c r="F24" s="9"/>
      <c r="G24" s="9"/>
    </row>
    <row r="25" spans="1:7">
      <c r="A25" s="9"/>
      <c r="B25" s="9"/>
      <c r="C25" s="9"/>
      <c r="D25" s="9"/>
      <c r="E25" s="9"/>
      <c r="F25" s="9"/>
      <c r="G25" s="9"/>
    </row>
    <row r="26" spans="1:7">
      <c r="A26" s="9"/>
      <c r="B26" s="9"/>
      <c r="C26" s="9"/>
      <c r="D26" s="9"/>
      <c r="E26" s="9"/>
      <c r="F26" s="9"/>
      <c r="G26" s="9"/>
    </row>
    <row r="27" spans="1:7">
      <c r="A27" s="9"/>
      <c r="B27" s="9"/>
      <c r="C27" s="9"/>
      <c r="D27" s="9"/>
      <c r="E27" s="9"/>
      <c r="F27" s="9"/>
      <c r="G27" s="9"/>
    </row>
  </sheetData>
  <mergeCells count="2">
    <mergeCell ref="A2:G2"/>
    <mergeCell ref="A10:G10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F8" sqref="F8"/>
    </sheetView>
  </sheetViews>
  <sheetFormatPr defaultRowHeight="15"/>
  <cols>
    <col min="1" max="1" width="36" style="1" customWidth="1"/>
    <col min="2" max="2" width="15.28515625" style="1" customWidth="1"/>
    <col min="3" max="3" width="17.42578125" style="1" customWidth="1"/>
    <col min="4" max="4" width="14.5703125" style="1" customWidth="1"/>
    <col min="5" max="5" width="14.28515625" style="1" customWidth="1"/>
    <col min="6" max="6" width="18" style="1" customWidth="1"/>
    <col min="7" max="16384" width="9.140625" style="1"/>
  </cols>
  <sheetData>
    <row r="1" spans="1:7">
      <c r="A1" s="9"/>
      <c r="B1" s="9"/>
      <c r="C1" s="9"/>
      <c r="D1" s="9"/>
      <c r="E1" s="9"/>
      <c r="F1" s="9"/>
    </row>
    <row r="2" spans="1:7" ht="119.25" customHeight="1">
      <c r="A2" s="25" t="s">
        <v>105</v>
      </c>
      <c r="B2" s="24"/>
      <c r="C2" s="24"/>
      <c r="D2" s="24"/>
      <c r="E2" s="24"/>
      <c r="F2" s="24"/>
    </row>
    <row r="3" spans="1:7">
      <c r="A3" s="9"/>
      <c r="B3" s="9"/>
      <c r="C3" s="9"/>
      <c r="D3" s="9"/>
      <c r="E3" s="9"/>
      <c r="F3" s="10"/>
    </row>
    <row r="4" spans="1:7" ht="81" customHeight="1">
      <c r="A4" s="7" t="s">
        <v>63</v>
      </c>
      <c r="B4" s="8" t="s">
        <v>81</v>
      </c>
      <c r="C4" s="8" t="s">
        <v>102</v>
      </c>
      <c r="D4" s="8" t="s">
        <v>103</v>
      </c>
      <c r="E4" s="8" t="s">
        <v>104</v>
      </c>
      <c r="F4" s="8" t="s">
        <v>98</v>
      </c>
    </row>
    <row r="5" spans="1:7" s="3" customFormat="1" ht="73.5" customHeight="1">
      <c r="A5" s="20" t="s">
        <v>73</v>
      </c>
      <c r="B5" s="11">
        <v>0</v>
      </c>
      <c r="C5" s="11">
        <v>2</v>
      </c>
      <c r="D5" s="11">
        <v>0</v>
      </c>
      <c r="E5" s="22">
        <f>D5/C5*100</f>
        <v>0</v>
      </c>
      <c r="F5" s="22">
        <v>0</v>
      </c>
    </row>
    <row r="6" spans="1:7" ht="63.75" customHeight="1">
      <c r="A6" s="19" t="s">
        <v>65</v>
      </c>
      <c r="B6" s="22">
        <v>104.5</v>
      </c>
      <c r="C6" s="22">
        <v>469.6</v>
      </c>
      <c r="D6" s="22">
        <v>109.9</v>
      </c>
      <c r="E6" s="22">
        <f>D6/C6*100</f>
        <v>23.402896081771722</v>
      </c>
      <c r="F6" s="22">
        <f t="shared" ref="F6:F9" si="0">D6/B6*100</f>
        <v>105.16746411483253</v>
      </c>
    </row>
    <row r="7" spans="1:7" s="4" customFormat="1" ht="87.75" customHeight="1">
      <c r="A7" s="21" t="s">
        <v>92</v>
      </c>
      <c r="B7" s="22">
        <v>159.5</v>
      </c>
      <c r="C7" s="22">
        <v>8131</v>
      </c>
      <c r="D7" s="22">
        <v>586.79999999999995</v>
      </c>
      <c r="E7" s="22">
        <f t="shared" ref="E7:E9" si="1">D7/C7*100</f>
        <v>7.216824498831631</v>
      </c>
      <c r="F7" s="22" t="s">
        <v>100</v>
      </c>
    </row>
    <row r="8" spans="1:7" ht="54" customHeight="1">
      <c r="A8" s="21" t="s">
        <v>93</v>
      </c>
      <c r="B8" s="22">
        <v>680.1</v>
      </c>
      <c r="C8" s="22">
        <v>5170.6000000000004</v>
      </c>
      <c r="D8" s="22">
        <v>1007.4</v>
      </c>
      <c r="E8" s="22">
        <f t="shared" si="1"/>
        <v>19.483232120063434</v>
      </c>
      <c r="F8" s="22">
        <f t="shared" si="0"/>
        <v>148.12527569475077</v>
      </c>
      <c r="G8" s="4"/>
    </row>
    <row r="9" spans="1:7" ht="33" customHeight="1">
      <c r="A9" s="12" t="s">
        <v>64</v>
      </c>
      <c r="B9" s="23">
        <f t="shared" ref="B9:D9" si="2">B6+B8+B5+B7</f>
        <v>944.1</v>
      </c>
      <c r="C9" s="23">
        <f>C6+C8+C5+C7</f>
        <v>13773.2</v>
      </c>
      <c r="D9" s="23">
        <f t="shared" si="2"/>
        <v>1704.1</v>
      </c>
      <c r="E9" s="23">
        <f t="shared" si="1"/>
        <v>12.37257863096448</v>
      </c>
      <c r="F9" s="23">
        <f t="shared" si="0"/>
        <v>180.49994703950853</v>
      </c>
      <c r="G9" s="4"/>
    </row>
    <row r="10" spans="1:7">
      <c r="A10" s="9"/>
      <c r="B10" s="9"/>
      <c r="C10" s="9"/>
      <c r="D10" s="9"/>
      <c r="E10" s="9"/>
      <c r="F10" s="9"/>
    </row>
    <row r="11" spans="1:7">
      <c r="A11" s="9"/>
      <c r="B11" s="9"/>
      <c r="C11" s="9"/>
      <c r="D11" s="9"/>
      <c r="E11" s="9"/>
      <c r="F11" s="9"/>
    </row>
    <row r="12" spans="1:7">
      <c r="A12" s="24" t="s">
        <v>41</v>
      </c>
      <c r="B12" s="24"/>
      <c r="C12" s="24"/>
      <c r="D12" s="24"/>
      <c r="E12" s="24"/>
      <c r="F12" s="24"/>
    </row>
    <row r="13" spans="1:7">
      <c r="A13" s="9"/>
      <c r="B13" s="9"/>
      <c r="C13" s="9"/>
      <c r="D13" s="9"/>
      <c r="E13" s="9"/>
      <c r="F13" s="9"/>
    </row>
    <row r="14" spans="1:7">
      <c r="A14" s="9"/>
      <c r="B14" s="9"/>
      <c r="C14" s="9"/>
      <c r="D14" s="9"/>
      <c r="E14" s="9"/>
      <c r="F14" s="9"/>
    </row>
    <row r="15" spans="1:7">
      <c r="A15" s="9"/>
      <c r="B15" s="9"/>
      <c r="C15" s="9"/>
      <c r="D15" s="9"/>
      <c r="E15" s="9"/>
      <c r="F15" s="9"/>
    </row>
  </sheetData>
  <mergeCells count="2">
    <mergeCell ref="A2:F2"/>
    <mergeCell ref="A12:F1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 1</vt:lpstr>
      <vt:lpstr>таблица 2</vt:lpstr>
      <vt:lpstr>таблица 3</vt:lpstr>
      <vt:lpstr>'таблица 1'!Область_печати</vt:lpstr>
      <vt:lpstr>'таблица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2024-04-27T06:02:04Z</cp:lastPrinted>
  <dcterms:created xsi:type="dcterms:W3CDTF">2017-04-17T10:25:39Z</dcterms:created>
  <dcterms:modified xsi:type="dcterms:W3CDTF">2024-04-27T06:02:08Z</dcterms:modified>
</cp:coreProperties>
</file>