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10" yWindow="-135" windowWidth="15075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  <definedName name="_xlnm.Print_Area" localSheetId="0">'таблица 1'!$A$2:$G$60</definedName>
    <definedName name="_xlnm.Print_Area" localSheetId="1">'таблица 2'!$A$1:$H$14</definedName>
  </definedNames>
  <calcPr calcId="124519"/>
</workbook>
</file>

<file path=xl/calcChain.xml><?xml version="1.0" encoding="utf-8"?>
<calcChain xmlns="http://schemas.openxmlformats.org/spreadsheetml/2006/main">
  <c r="D49" i="1"/>
  <c r="G8"/>
  <c r="G9"/>
  <c r="G10"/>
  <c r="G11"/>
  <c r="G12"/>
  <c r="G13"/>
  <c r="G15"/>
  <c r="G16"/>
  <c r="G18"/>
  <c r="G19"/>
  <c r="G20"/>
  <c r="G21"/>
  <c r="G22"/>
  <c r="G23"/>
  <c r="G24"/>
  <c r="F8"/>
  <c r="F9"/>
  <c r="F10"/>
  <c r="F11"/>
  <c r="F12"/>
  <c r="F13"/>
  <c r="F15"/>
  <c r="F16"/>
  <c r="F17"/>
  <c r="F19"/>
  <c r="F20"/>
  <c r="F21"/>
  <c r="F22"/>
  <c r="F23"/>
  <c r="F24"/>
  <c r="F25"/>
  <c r="F26"/>
  <c r="F27"/>
  <c r="G31" l="1"/>
  <c r="G33"/>
  <c r="G34"/>
  <c r="G35"/>
  <c r="G36"/>
  <c r="G37"/>
  <c r="G38"/>
  <c r="G40"/>
  <c r="G41"/>
  <c r="G42"/>
  <c r="G43"/>
  <c r="G44"/>
  <c r="G45"/>
  <c r="F31"/>
  <c r="F32"/>
  <c r="F33"/>
  <c r="F34"/>
  <c r="F35"/>
  <c r="F36"/>
  <c r="F37"/>
  <c r="F38"/>
  <c r="F39"/>
  <c r="F40"/>
  <c r="F41"/>
  <c r="F42"/>
  <c r="F43"/>
  <c r="F44"/>
  <c r="F45"/>
  <c r="F46"/>
  <c r="F47"/>
  <c r="E46"/>
  <c r="E28" s="1"/>
  <c r="D46"/>
  <c r="D28" s="1"/>
  <c r="D40"/>
  <c r="C40" l="1"/>
  <c r="C35"/>
  <c r="D42"/>
  <c r="E42"/>
  <c r="C42"/>
  <c r="C7"/>
  <c r="C5" s="1"/>
  <c r="D25"/>
  <c r="E25"/>
  <c r="C25"/>
  <c r="D23"/>
  <c r="E23"/>
  <c r="C23"/>
  <c r="D20"/>
  <c r="E20"/>
  <c r="D19"/>
  <c r="C20"/>
  <c r="D13"/>
  <c r="D7" s="1"/>
  <c r="E13"/>
  <c r="C13"/>
  <c r="D11"/>
  <c r="E11"/>
  <c r="C11"/>
  <c r="D8"/>
  <c r="E8"/>
  <c r="C8"/>
  <c r="C44"/>
  <c r="F7" i="3"/>
  <c r="E7"/>
  <c r="E8"/>
  <c r="C37" i="1"/>
  <c r="E37"/>
  <c r="D30"/>
  <c r="E30"/>
  <c r="C30"/>
  <c r="C9" i="3"/>
  <c r="D52" i="1"/>
  <c r="D51" s="1"/>
  <c r="E35"/>
  <c r="B9" i="3"/>
  <c r="C55" i="1"/>
  <c r="C49" s="1"/>
  <c r="E44"/>
  <c r="E40"/>
  <c r="G30" l="1"/>
  <c r="F30"/>
  <c r="E7"/>
  <c r="F7" s="1"/>
  <c r="C28"/>
  <c r="C19"/>
  <c r="E19"/>
  <c r="D5"/>
  <c r="C48" l="1"/>
  <c r="E5"/>
  <c r="E48" s="1"/>
  <c r="G7"/>
  <c r="G28"/>
  <c r="D37"/>
  <c r="D44"/>
  <c r="D35"/>
  <c r="G6" i="2"/>
  <c r="F6"/>
  <c r="F6" i="3"/>
  <c r="D9"/>
  <c r="G5" i="2"/>
  <c r="E9" i="3" l="1"/>
  <c r="F9"/>
  <c r="G5" i="1"/>
  <c r="F5"/>
  <c r="E55"/>
  <c r="E49" s="1"/>
  <c r="D48" l="1"/>
  <c r="F28"/>
  <c r="E6" i="3"/>
  <c r="D55" i="1" l="1"/>
  <c r="F5" i="2"/>
</calcChain>
</file>

<file path=xl/sharedStrings.xml><?xml version="1.0" encoding="utf-8"?>
<sst xmlns="http://schemas.openxmlformats.org/spreadsheetml/2006/main" count="135" uniqueCount="125">
  <si>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</si>
  <si>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</si>
  <si>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</si>
  <si>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</si>
  <si>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</si>
  <si>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</si>
  <si>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</si>
  <si>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</si>
  <si>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</si>
  <si>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</si>
  <si>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</si>
  <si>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</si>
  <si>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</si>
  <si>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</si>
  <si>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</si>
  <si>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</si>
  <si>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</si>
  <si>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</si>
  <si>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</si>
  <si>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</si>
  <si>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</si>
  <si>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</si>
  <si>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</si>
  <si>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</si>
  <si>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</si>
  <si>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</si>
  <si>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</si>
  <si>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</si>
  <si>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</si>
  <si>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</si>
  <si>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</si>
  <si>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</si>
  <si>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</si>
  <si>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</si>
  <si>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</si>
  <si>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</si>
  <si>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</si>
  <si>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</si>
  <si>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</si>
  <si>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</si>
  <si>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</si>
  <si>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</si>
  <si>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</si>
  <si>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</si>
  <si>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</si>
  <si>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</si>
  <si>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</si>
  <si>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</si>
  <si>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</si>
  <si>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</si>
  <si>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</si>
  <si>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</si>
  <si>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</si>
  <si>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</si>
  <si>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</si>
  <si>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</si>
  <si>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</si>
  <si>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</si>
  <si>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</si>
  <si>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</si>
  <si>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</si>
  <si>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</si>
  <si>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</si>
  <si>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</si>
  <si>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</si>
  <si>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</si>
  <si>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</si>
  <si>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</si>
  <si>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</si>
  <si>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</si>
  <si>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</si>
  <si>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</si>
  <si>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</si>
  <si>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</si>
  <si>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20220000000000150</t>
  </si>
  <si>
    <t>20216001100001150</t>
  </si>
  <si>
    <t>Другие вопросы в области национальной экономики</t>
  </si>
  <si>
    <t>00 0412 0000000000 000</t>
  </si>
  <si>
    <t>Налоги на товары ( работы, услуги) реализуемые на территории Российской Федерации</t>
  </si>
  <si>
    <t>Безвозмездные поступления юридических лиц</t>
  </si>
  <si>
    <t>20405099100000150</t>
  </si>
  <si>
    <t>% исполнения плана                       2023 года</t>
  </si>
  <si>
    <t>% исполнения 2023 года к 2022 году</t>
  </si>
  <si>
    <t>% исполнения плана 2023 года</t>
  </si>
  <si>
    <t>00 0103 0000000000 000</t>
  </si>
  <si>
    <t>00 0103 0100000000 000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</si>
  <si>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</si>
  <si>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</si>
  <si>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</si>
  <si>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</si>
  <si>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00 0103 0100100000 710</t>
  </si>
  <si>
    <t>00 0103 0100100000 810</t>
  </si>
  <si>
    <t>Муниципальная программа "Ремонт и содержание автомобильных дорог общего пользования местного значения в границах Липовского муниципального образования Базарно-Карабулакского муниципального района"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</si>
  <si>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</si>
  <si>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>Доходы от использования имущества, находящегося в государственной и муниципальной собственности</t>
  </si>
  <si>
    <t>11100000000000000</t>
  </si>
  <si>
    <t>Субсидии бюджетам бюджетной системы Российской Федерации (межбюджетные субсидии)</t>
  </si>
  <si>
    <t>Обеспечение проведения выборов и референдумов</t>
  </si>
  <si>
    <t>00 0107 0000000000 000</t>
  </si>
  <si>
    <t>св. 28,4 раза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</si>
  <si>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января 2024 года     
</t>
  </si>
  <si>
    <t>Исполнено на 1 января 2023 г.</t>
  </si>
  <si>
    <t>Утвержденные бюджетные назначения на                        1 января 2024 г.</t>
  </si>
  <si>
    <t>Исполнено на 1 января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</si>
  <si>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января 2024 года     
</t>
  </si>
  <si>
    <t>Исполнено на 1 января 2023 г. (тыс.руб)</t>
  </si>
  <si>
    <t>Утвержденные бюджетные назначения на           1 января 2024 г. (тыс.руб)</t>
  </si>
  <si>
    <t>Исполнено на 1 января 2024 г. (тыс.руб)</t>
  </si>
  <si>
    <t>Прочие неналоговые доходы</t>
  </si>
  <si>
    <t>11701050100000180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</si>
  <si>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</si>
  <si>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</si>
  <si>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</si>
  <si>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</si>
  <si>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2024 года     
</t>
  </si>
  <si>
    <t>00 1300 0000000000 000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</si>
  <si>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</si>
  <si>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</si>
  <si>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</si>
  <si>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св. 25 раз</t>
  </si>
  <si>
    <t>св. 2,4 раза</t>
  </si>
  <si>
    <t>св. 7,3 раза</t>
  </si>
  <si>
    <t>св. 62 раза</t>
  </si>
  <si>
    <t>св. 2,2 раза</t>
  </si>
  <si>
    <t>Результат исполнения бюджета (дефицит “-”, профицит “+“)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</si>
</sst>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#,##0.0_ ;\-#,##0.0\ "/>
  </numFmts>
  <fonts count="2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8">
    <xf numFmtId="0" fontId="0" fillId="0" borderId="0"/>
    <xf numFmtId="0" fontId="3" fillId="0" borderId="2">
      <alignment horizontal="left" wrapText="1"/>
    </xf>
    <xf numFmtId="0" fontId="4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8" fillId="0" borderId="0">
      <alignment horizontal="center"/>
    </xf>
    <xf numFmtId="0" fontId="3" fillId="0" borderId="4">
      <alignment horizontal="center"/>
    </xf>
    <xf numFmtId="0" fontId="9" fillId="0" borderId="0">
      <alignment horizontal="right"/>
    </xf>
    <xf numFmtId="0" fontId="8" fillId="0" borderId="0"/>
    <xf numFmtId="0" fontId="10" fillId="0" borderId="0"/>
    <xf numFmtId="0" fontId="10" fillId="0" borderId="5"/>
    <xf numFmtId="0" fontId="3" fillId="0" borderId="6">
      <alignment horizontal="center"/>
    </xf>
    <xf numFmtId="0" fontId="9" fillId="0" borderId="7">
      <alignment horizontal="right"/>
    </xf>
    <xf numFmtId="0" fontId="3" fillId="0" borderId="0"/>
    <xf numFmtId="0" fontId="3" fillId="0" borderId="8">
      <alignment horizontal="right"/>
    </xf>
    <xf numFmtId="49" fontId="3" fillId="0" borderId="9">
      <alignment horizontal="center"/>
    </xf>
    <xf numFmtId="0" fontId="9" fillId="0" borderId="10">
      <alignment horizontal="right"/>
    </xf>
    <xf numFmtId="0" fontId="11" fillId="0" borderId="0"/>
    <xf numFmtId="166" fontId="3" fillId="0" borderId="11">
      <alignment horizontal="center"/>
    </xf>
    <xf numFmtId="0" fontId="3" fillId="0" borderId="0">
      <alignment horizontal="left"/>
    </xf>
    <xf numFmtId="49" fontId="3" fillId="0" borderId="0"/>
    <xf numFmtId="49" fontId="3" fillId="0" borderId="8">
      <alignment horizontal="right" vertical="center"/>
    </xf>
    <xf numFmtId="49" fontId="3" fillId="0" borderId="11">
      <alignment horizontal="center" vertical="center"/>
    </xf>
    <xf numFmtId="0" fontId="3" fillId="0" borderId="4">
      <alignment horizontal="left" wrapText="1"/>
    </xf>
    <xf numFmtId="49" fontId="3" fillId="0" borderId="11">
      <alignment horizontal="center"/>
    </xf>
    <xf numFmtId="0" fontId="3" fillId="0" borderId="12">
      <alignment horizontal="left" wrapText="1"/>
    </xf>
    <xf numFmtId="49" fontId="3" fillId="0" borderId="8">
      <alignment horizontal="right"/>
    </xf>
    <xf numFmtId="0" fontId="3" fillId="0" borderId="13">
      <alignment horizontal="left"/>
    </xf>
    <xf numFmtId="49" fontId="3" fillId="0" borderId="13"/>
    <xf numFmtId="49" fontId="3" fillId="0" borderId="8"/>
    <xf numFmtId="49" fontId="3" fillId="0" borderId="14">
      <alignment horizontal="center"/>
    </xf>
    <xf numFmtId="0" fontId="8" fillId="0" borderId="4">
      <alignment horizontal="center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0" fontId="7" fillId="0" borderId="16"/>
    <xf numFmtId="0" fontId="7" fillId="0" borderId="7"/>
    <xf numFmtId="0" fontId="3" fillId="0" borderId="15">
      <alignment horizontal="center" vertical="center"/>
    </xf>
    <xf numFmtId="0" fontId="3" fillId="0" borderId="6">
      <alignment horizontal="center" vertical="center"/>
    </xf>
    <xf numFmtId="49" fontId="3" fillId="0" borderId="6">
      <alignment horizontal="center" vertical="center"/>
    </xf>
    <xf numFmtId="0" fontId="3" fillId="0" borderId="17">
      <alignment horizontal="left" wrapText="1"/>
    </xf>
    <xf numFmtId="49" fontId="3" fillId="0" borderId="18">
      <alignment horizontal="center" wrapText="1"/>
    </xf>
    <xf numFmtId="49" fontId="3" fillId="0" borderId="19">
      <alignment horizontal="center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22">
      <alignment horizontal="center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0">
      <alignment horizontal="right"/>
    </xf>
    <xf numFmtId="0" fontId="8" fillId="0" borderId="7">
      <alignment horizontal="center"/>
    </xf>
    <xf numFmtId="0" fontId="3" fillId="0" borderId="6">
      <alignment horizontal="center" vertical="center" shrinkToFit="1"/>
    </xf>
    <xf numFmtId="49" fontId="3" fillId="0" borderId="6">
      <alignment horizontal="center" vertical="center" shrinkToFit="1"/>
    </xf>
    <xf numFmtId="49" fontId="7" fillId="0" borderId="7"/>
    <xf numFmtId="0" fontId="3" fillId="0" borderId="18">
      <alignment horizontal="center" shrinkToFit="1"/>
    </xf>
    <xf numFmtId="4" fontId="3" fillId="0" borderId="26">
      <alignment horizontal="right" shrinkToFit="1"/>
    </xf>
    <xf numFmtId="49" fontId="7" fillId="0" borderId="10"/>
    <xf numFmtId="0" fontId="3" fillId="0" borderId="21">
      <alignment horizontal="center" shrinkToFit="1"/>
    </xf>
    <xf numFmtId="167" fontId="3" fillId="0" borderId="22">
      <alignment horizontal="right" shrinkToFit="1"/>
    </xf>
    <xf numFmtId="167" fontId="3" fillId="0" borderId="27">
      <alignment horizontal="right" shrinkToFit="1"/>
    </xf>
    <xf numFmtId="0" fontId="3" fillId="0" borderId="2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7" fillId="0" borderId="10">
      <alignment wrapText="1"/>
    </xf>
    <xf numFmtId="0" fontId="3" fillId="0" borderId="28">
      <alignment horizontal="left" wrapText="1"/>
    </xf>
    <xf numFmtId="49" fontId="3" fillId="0" borderId="29">
      <alignment horizontal="center" shrinkToFit="1"/>
    </xf>
    <xf numFmtId="49" fontId="3" fillId="0" borderId="30">
      <alignment horizontal="center"/>
    </xf>
    <xf numFmtId="4" fontId="3" fillId="0" borderId="30">
      <alignment horizontal="right" shrinkToFit="1"/>
    </xf>
    <xf numFmtId="49" fontId="3" fillId="0" borderId="31">
      <alignment horizontal="center"/>
    </xf>
    <xf numFmtId="0" fontId="7" fillId="0" borderId="10"/>
    <xf numFmtId="0" fontId="11" fillId="0" borderId="13"/>
    <xf numFmtId="0" fontId="11" fillId="0" borderId="32"/>
    <xf numFmtId="0" fontId="3" fillId="0" borderId="0">
      <alignment wrapText="1"/>
    </xf>
    <xf numFmtId="49" fontId="3" fillId="0" borderId="0">
      <alignment wrapText="1"/>
    </xf>
    <xf numFmtId="49" fontId="3" fillId="0" borderId="0">
      <alignment horizontal="center"/>
    </xf>
    <xf numFmtId="49" fontId="12" fillId="0" borderId="0"/>
    <xf numFmtId="0" fontId="3" fillId="0" borderId="4">
      <alignment horizontal="left"/>
    </xf>
    <xf numFmtId="49" fontId="3" fillId="0" borderId="4">
      <alignment horizontal="left"/>
    </xf>
    <xf numFmtId="0" fontId="3" fillId="0" borderId="4">
      <alignment horizontal="center" shrinkToFit="1"/>
    </xf>
    <xf numFmtId="49" fontId="3" fillId="0" borderId="4">
      <alignment horizontal="center" vertical="center" shrinkToFit="1"/>
    </xf>
    <xf numFmtId="49" fontId="7" fillId="0" borderId="4">
      <alignment shrinkToFit="1"/>
    </xf>
    <xf numFmtId="49" fontId="3" fillId="0" borderId="4">
      <alignment horizontal="right"/>
    </xf>
    <xf numFmtId="0" fontId="3" fillId="0" borderId="18">
      <alignment horizontal="center" vertical="center" shrinkToFit="1"/>
    </xf>
    <xf numFmtId="49" fontId="3" fillId="0" borderId="19">
      <alignment horizontal="center" vertical="center"/>
    </xf>
    <xf numFmtId="0" fontId="3" fillId="0" borderId="17">
      <alignment horizontal="left" wrapText="1" indent="2"/>
    </xf>
    <xf numFmtId="0" fontId="3" fillId="0" borderId="33">
      <alignment horizontal="center" vertical="center" shrinkToFit="1"/>
    </xf>
    <xf numFmtId="49" fontId="3" fillId="0" borderId="15">
      <alignment horizontal="center" vertical="center"/>
    </xf>
    <xf numFmtId="167" fontId="3" fillId="0" borderId="15">
      <alignment horizontal="right" vertical="center" shrinkToFit="1"/>
    </xf>
    <xf numFmtId="167" fontId="3" fillId="0" borderId="28">
      <alignment horizontal="right" vertical="center" shrinkToFit="1"/>
    </xf>
    <xf numFmtId="0" fontId="3" fillId="0" borderId="34">
      <alignment horizontal="left" wrapText="1"/>
    </xf>
    <xf numFmtId="4" fontId="3" fillId="0" borderId="15">
      <alignment horizontal="right" shrinkToFit="1"/>
    </xf>
    <xf numFmtId="4" fontId="3" fillId="0" borderId="28">
      <alignment horizontal="right" shrinkToFit="1"/>
    </xf>
    <xf numFmtId="0" fontId="3" fillId="0" borderId="20">
      <alignment horizontal="left" wrapText="1" indent="2"/>
    </xf>
    <xf numFmtId="0" fontId="13" fillId="0" borderId="28">
      <alignment wrapText="1"/>
    </xf>
    <xf numFmtId="0" fontId="13" fillId="0" borderId="28"/>
    <xf numFmtId="0" fontId="13" fillId="2" borderId="28">
      <alignment wrapText="1"/>
    </xf>
    <xf numFmtId="0" fontId="3" fillId="2" borderId="2">
      <alignment horizontal="left" wrapText="1"/>
    </xf>
    <xf numFmtId="49" fontId="3" fillId="0" borderId="28">
      <alignment horizontal="center" shrinkToFit="1"/>
    </xf>
    <xf numFmtId="49" fontId="3" fillId="0" borderId="15">
      <alignment horizontal="center" vertical="center" shrinkToFit="1"/>
    </xf>
    <xf numFmtId="0" fontId="7" fillId="0" borderId="13">
      <alignment horizontal="left"/>
    </xf>
    <xf numFmtId="0" fontId="7" fillId="0" borderId="32">
      <alignment horizontal="left" wrapText="1"/>
    </xf>
    <xf numFmtId="0" fontId="7" fillId="0" borderId="32">
      <alignment horizontal="left"/>
    </xf>
    <xf numFmtId="0" fontId="3" fillId="0" borderId="32"/>
    <xf numFmtId="49" fontId="7" fillId="0" borderId="32"/>
    <xf numFmtId="49" fontId="7" fillId="0" borderId="32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3" fillId="0" borderId="0"/>
    <xf numFmtId="49" fontId="7" fillId="0" borderId="0"/>
    <xf numFmtId="49" fontId="7" fillId="0" borderId="0"/>
    <xf numFmtId="0" fontId="3" fillId="0" borderId="0">
      <alignment horizontal="center" wrapText="1"/>
    </xf>
    <xf numFmtId="0" fontId="3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2" fillId="0" borderId="0">
      <alignment horizontal="left"/>
    </xf>
    <xf numFmtId="49" fontId="7" fillId="0" borderId="0"/>
    <xf numFmtId="49" fontId="3" fillId="0" borderId="0">
      <alignment horizontal="left"/>
    </xf>
    <xf numFmtId="49" fontId="3" fillId="0" borderId="0">
      <alignment horizontal="center" wrapText="1"/>
    </xf>
    <xf numFmtId="0" fontId="3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3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5" fillId="3" borderId="0"/>
    <xf numFmtId="0" fontId="7" fillId="0" borderId="15">
      <alignment horizontal="left"/>
    </xf>
    <xf numFmtId="0" fontId="6" fillId="0" borderId="0"/>
    <xf numFmtId="0" fontId="11" fillId="0" borderId="4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13"/>
    <xf numFmtId="0" fontId="11" fillId="0" borderId="4"/>
    <xf numFmtId="0" fontId="5" fillId="0" borderId="0"/>
    <xf numFmtId="0" fontId="13" fillId="0" borderId="0"/>
    <xf numFmtId="0" fontId="7" fillId="0" borderId="15">
      <alignment horizontal="left" wrapText="1"/>
    </xf>
    <xf numFmtId="0" fontId="3" fillId="0" borderId="0">
      <alignment horizontal="center"/>
    </xf>
    <xf numFmtId="49" fontId="3" fillId="0" borderId="0">
      <alignment horizontal="center" wrapText="1"/>
    </xf>
    <xf numFmtId="0" fontId="7" fillId="0" borderId="4"/>
    <xf numFmtId="49" fontId="3" fillId="0" borderId="0">
      <alignment horizontal="left"/>
    </xf>
    <xf numFmtId="0" fontId="12" fillId="0" borderId="0">
      <alignment horizontal="left"/>
    </xf>
    <xf numFmtId="0" fontId="7" fillId="0" borderId="0">
      <alignment horizontal="center"/>
    </xf>
    <xf numFmtId="0" fontId="14" fillId="0" borderId="13">
      <alignment horizontal="center"/>
    </xf>
    <xf numFmtId="0" fontId="3" fillId="0" borderId="4">
      <alignment horizontal="center" wrapText="1"/>
    </xf>
    <xf numFmtId="0" fontId="3" fillId="0" borderId="0">
      <alignment horizontal="center" wrapText="1"/>
    </xf>
    <xf numFmtId="49" fontId="7" fillId="0" borderId="0"/>
    <xf numFmtId="0" fontId="7" fillId="0" borderId="0">
      <alignment horizontal="left" wrapText="1"/>
    </xf>
    <xf numFmtId="49" fontId="7" fillId="0" borderId="32"/>
    <xf numFmtId="0" fontId="3" fillId="0" borderId="32"/>
    <xf numFmtId="0" fontId="7" fillId="0" borderId="32">
      <alignment horizontal="left"/>
    </xf>
    <xf numFmtId="0" fontId="7" fillId="0" borderId="32">
      <alignment horizontal="left" wrapText="1"/>
    </xf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7" fillId="0" borderId="15">
      <alignment horizontal="left"/>
    </xf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9" fillId="0" borderId="0">
      <alignment horizontal="right"/>
    </xf>
    <xf numFmtId="0" fontId="9" fillId="0" borderId="7">
      <alignment horizontal="right"/>
    </xf>
    <xf numFmtId="0" fontId="9" fillId="0" borderId="10">
      <alignment horizontal="right"/>
    </xf>
    <xf numFmtId="0" fontId="11" fillId="0" borderId="0"/>
    <xf numFmtId="0" fontId="11" fillId="0" borderId="13"/>
    <xf numFmtId="0" fontId="11" fillId="0" borderId="32"/>
    <xf numFmtId="0" fontId="6" fillId="0" borderId="0"/>
    <xf numFmtId="0" fontId="13" fillId="0" borderId="28">
      <alignment wrapText="1"/>
    </xf>
    <xf numFmtId="0" fontId="13" fillId="0" borderId="28"/>
    <xf numFmtId="0" fontId="13" fillId="2" borderId="28">
      <alignment wrapText="1"/>
    </xf>
    <xf numFmtId="0" fontId="13" fillId="0" borderId="0"/>
    <xf numFmtId="0" fontId="11" fillId="0" borderId="4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5" fillId="3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7" fillId="0" borderId="32">
      <alignment horizontal="left" wrapText="1"/>
    </xf>
    <xf numFmtId="0" fontId="7" fillId="0" borderId="32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3" fillId="0" borderId="0">
      <alignment horizontal="center" wrapText="1"/>
    </xf>
    <xf numFmtId="0" fontId="3" fillId="0" borderId="4">
      <alignment horizontal="center" wrapText="1"/>
    </xf>
    <xf numFmtId="0" fontId="14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49" fontId="3" fillId="0" borderId="0">
      <alignment horizontal="left"/>
    </xf>
    <xf numFmtId="49" fontId="3" fillId="0" borderId="0">
      <alignment horizontal="center" wrapText="1"/>
    </xf>
    <xf numFmtId="0" fontId="14" fillId="0" borderId="13">
      <alignment horizontal="center"/>
    </xf>
    <xf numFmtId="0" fontId="14" fillId="0" borderId="0">
      <alignment horizontal="center"/>
    </xf>
    <xf numFmtId="0" fontId="14" fillId="0" borderId="0">
      <alignment horizontal="center"/>
    </xf>
    <xf numFmtId="0" fontId="3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7" fillId="0" borderId="4"/>
    <xf numFmtId="0" fontId="7" fillId="0" borderId="13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6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0" fontId="21" fillId="0" borderId="1" xfId="0" applyFont="1" applyBorder="1" applyAlignment="1">
      <alignment horizontal="right" vertical="top" wrapText="1"/>
    </xf>
    <xf numFmtId="0" fontId="18" fillId="0" borderId="1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right" vertical="top" wrapText="1"/>
    </xf>
    <xf numFmtId="0" fontId="22" fillId="0" borderId="0" xfId="0" applyFont="1"/>
    <xf numFmtId="0" fontId="22" fillId="0" borderId="0" xfId="0" applyFont="1" applyAlignment="1">
      <alignment horizontal="right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top" wrapText="1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1" fillId="0" borderId="0" xfId="0" applyFont="1"/>
    <xf numFmtId="165" fontId="20" fillId="0" borderId="1" xfId="4" applyNumberFormat="1" applyFont="1" applyFill="1" applyBorder="1" applyAlignment="1" applyProtection="1">
      <alignment vertical="top" wrapText="1"/>
      <protection hidden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1" xfId="3" applyNumberFormat="1" applyFont="1" applyFill="1" applyBorder="1" applyAlignment="1" applyProtection="1">
      <alignment vertical="top" wrapText="1"/>
      <protection hidden="1"/>
    </xf>
    <xf numFmtId="0" fontId="18" fillId="0" borderId="3" xfId="0" applyFont="1" applyFill="1" applyBorder="1" applyAlignment="1">
      <alignment vertical="top" wrapText="1"/>
    </xf>
    <xf numFmtId="3" fontId="18" fillId="0" borderId="1" xfId="0" applyNumberFormat="1" applyFont="1" applyBorder="1" applyAlignment="1">
      <alignment horizontal="right" vertical="top" wrapText="1"/>
    </xf>
    <xf numFmtId="0" fontId="1" fillId="0" borderId="0" xfId="0" applyFont="1"/>
    <xf numFmtId="164" fontId="18" fillId="0" borderId="3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164" fontId="18" fillId="0" borderId="1" xfId="0" applyNumberFormat="1" applyFont="1" applyFill="1" applyBorder="1" applyAlignment="1">
      <alignment horizontal="right" vertical="center"/>
    </xf>
    <xf numFmtId="0" fontId="16" fillId="0" borderId="3" xfId="0" applyFont="1" applyFill="1" applyBorder="1" applyAlignment="1">
      <alignment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168" fontId="18" fillId="0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</cellXfs>
  <cellStyles count="298">
    <cellStyle name="br" xfId="142"/>
    <cellStyle name="br 10" xfId="205"/>
    <cellStyle name="br 11" xfId="202"/>
    <cellStyle name="br 2" xfId="152"/>
    <cellStyle name="br 3" xfId="291"/>
    <cellStyle name="br 4" xfId="263"/>
    <cellStyle name="br 5" xfId="254"/>
    <cellStyle name="br 6" xfId="235"/>
    <cellStyle name="br 7" xfId="228"/>
    <cellStyle name="br 8" xfId="220"/>
    <cellStyle name="br 9" xfId="212"/>
    <cellStyle name="col" xfId="141"/>
    <cellStyle name="col 10" xfId="204"/>
    <cellStyle name="col 11" xfId="197"/>
    <cellStyle name="col 2" xfId="151"/>
    <cellStyle name="col 3" xfId="290"/>
    <cellStyle name="col 4" xfId="262"/>
    <cellStyle name="col 5" xfId="253"/>
    <cellStyle name="col 6" xfId="234"/>
    <cellStyle name="col 7" xfId="227"/>
    <cellStyle name="col 8" xfId="219"/>
    <cellStyle name="col 9" xfId="211"/>
    <cellStyle name="st128" xfId="176"/>
    <cellStyle name="st140" xfId="138"/>
    <cellStyle name="style0" xfId="143"/>
    <cellStyle name="style0 10" xfId="206"/>
    <cellStyle name="style0 11" xfId="196"/>
    <cellStyle name="style0 2" xfId="153"/>
    <cellStyle name="style0 3" xfId="292"/>
    <cellStyle name="style0 4" xfId="264"/>
    <cellStyle name="style0 5" xfId="255"/>
    <cellStyle name="style0 6" xfId="236"/>
    <cellStyle name="style0 7" xfId="229"/>
    <cellStyle name="style0 8" xfId="221"/>
    <cellStyle name="style0 9" xfId="213"/>
    <cellStyle name="td" xfId="144"/>
    <cellStyle name="td 10" xfId="207"/>
    <cellStyle name="td 11" xfId="192"/>
    <cellStyle name="td 2" xfId="154"/>
    <cellStyle name="td 3" xfId="293"/>
    <cellStyle name="td 4" xfId="265"/>
    <cellStyle name="td 5" xfId="256"/>
    <cellStyle name="td 6" xfId="237"/>
    <cellStyle name="td 7" xfId="230"/>
    <cellStyle name="td 8" xfId="222"/>
    <cellStyle name="td 9" xfId="214"/>
    <cellStyle name="tr" xfId="140"/>
    <cellStyle name="tr 10" xfId="195"/>
    <cellStyle name="tr 11" xfId="203"/>
    <cellStyle name="tr 2" xfId="150"/>
    <cellStyle name="tr 3" xfId="289"/>
    <cellStyle name="tr 4" xfId="261"/>
    <cellStyle name="tr 5" xfId="252"/>
    <cellStyle name="tr 6" xfId="233"/>
    <cellStyle name="tr 7" xfId="226"/>
    <cellStyle name="tr 8" xfId="218"/>
    <cellStyle name="tr 9" xfId="21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6 2" xfId="247"/>
    <cellStyle name="xl117" xfId="100"/>
    <cellStyle name="xl117 2" xfId="248"/>
    <cellStyle name="xl118" xfId="101"/>
    <cellStyle name="xl118 2" xfId="249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5 2" xfId="276"/>
    <cellStyle name="xl125 3" xfId="180"/>
    <cellStyle name="xl126" xfId="125"/>
    <cellStyle name="xl126 2" xfId="278"/>
    <cellStyle name="xl126 3" xfId="250"/>
    <cellStyle name="xl126 4" xfId="175"/>
    <cellStyle name="xl127" xfId="134"/>
    <cellStyle name="xl127 2" xfId="284"/>
    <cellStyle name="xl127 3" xfId="179"/>
    <cellStyle name="xl128" xfId="137"/>
    <cellStyle name="xl128 2" xfId="287"/>
    <cellStyle name="xl128 3" xfId="172"/>
    <cellStyle name="xl129" xfId="139"/>
    <cellStyle name="xl129 2" xfId="288"/>
    <cellStyle name="xl129 3" xfId="191"/>
    <cellStyle name="xl130" xfId="106"/>
    <cellStyle name="xl130 2" xfId="269"/>
    <cellStyle name="xl130 3" xfId="187"/>
    <cellStyle name="xl131" xfId="112"/>
    <cellStyle name="xl131 2" xfId="271"/>
    <cellStyle name="xl131 3" xfId="185"/>
    <cellStyle name="xl132" xfId="117"/>
    <cellStyle name="xl132 2" xfId="273"/>
    <cellStyle name="xl132 3" xfId="183"/>
    <cellStyle name="xl133" xfId="120"/>
    <cellStyle name="xl133 2" xfId="275"/>
    <cellStyle name="xl133 3" xfId="182"/>
    <cellStyle name="xl134" xfId="122"/>
    <cellStyle name="xl134 2" xfId="277"/>
    <cellStyle name="xl134 3" xfId="178"/>
    <cellStyle name="xl135" xfId="126"/>
    <cellStyle name="xl135 2" xfId="279"/>
    <cellStyle name="xl135 3" xfId="184"/>
    <cellStyle name="xl136" xfId="118"/>
    <cellStyle name="xl136 2" xfId="274"/>
    <cellStyle name="xl136 3" xfId="251"/>
    <cellStyle name="xl136 4" xfId="173"/>
    <cellStyle name="xl137" xfId="128"/>
    <cellStyle name="xl137 2" xfId="280"/>
    <cellStyle name="xl137 3" xfId="190"/>
    <cellStyle name="xl138" xfId="130"/>
    <cellStyle name="xl138 2" xfId="281"/>
    <cellStyle name="xl138 3" xfId="181"/>
    <cellStyle name="xl139" xfId="132"/>
    <cellStyle name="xl139 2" xfId="282"/>
    <cellStyle name="xl139 3" xfId="189"/>
    <cellStyle name="xl140" xfId="133"/>
    <cellStyle name="xl140 2" xfId="283"/>
    <cellStyle name="xl140 3" xfId="186"/>
    <cellStyle name="xl141" xfId="135"/>
    <cellStyle name="xl141 2" xfId="148"/>
    <cellStyle name="xl141 3" xfId="285"/>
    <cellStyle name="xl141 4" xfId="188"/>
    <cellStyle name="xl142" xfId="107"/>
    <cellStyle name="xl142 2" xfId="270"/>
    <cellStyle name="xl142 3" xfId="177"/>
    <cellStyle name="xl143" xfId="113"/>
    <cellStyle name="xl143 2" xfId="272"/>
    <cellStyle name="xl143 3" xfId="199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1 2" xfId="257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1 2" xfId="243"/>
    <cellStyle name="xl32" xfId="136"/>
    <cellStyle name="xl32 10" xfId="208"/>
    <cellStyle name="xl32 11" xfId="200"/>
    <cellStyle name="xl32 2" xfId="149"/>
    <cellStyle name="xl32 3" xfId="286"/>
    <cellStyle name="xl32 4" xfId="266"/>
    <cellStyle name="xl32 5" xfId="258"/>
    <cellStyle name="xl32 6" xfId="238"/>
    <cellStyle name="xl32 7" xfId="231"/>
    <cellStyle name="xl32 8" xfId="223"/>
    <cellStyle name="xl32 9" xfId="215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5 2" xfId="240"/>
    <cellStyle name="xl66" xfId="14"/>
    <cellStyle name="xl66 2" xfId="241"/>
    <cellStyle name="xl67" xfId="18"/>
    <cellStyle name="xl67 2" xfId="242"/>
    <cellStyle name="xl68" xfId="36"/>
    <cellStyle name="xl69" xfId="37"/>
    <cellStyle name="xl70" xfId="64"/>
    <cellStyle name="xl71" xfId="1"/>
    <cellStyle name="xl71 2" xfId="70"/>
    <cellStyle name="xl72" xfId="76"/>
    <cellStyle name="xl72 2" xfId="244"/>
    <cellStyle name="xl73" xfId="58"/>
    <cellStyle name="xl74" xfId="61"/>
    <cellStyle name="xl75" xfId="65"/>
    <cellStyle name="xl76" xfId="71"/>
    <cellStyle name="xl77" xfId="77"/>
    <cellStyle name="xl77 2" xfId="245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10" xfId="246"/>
    <cellStyle name="Обычный 11" xfId="232"/>
    <cellStyle name="Обычный 12" xfId="224"/>
    <cellStyle name="Обычный 13" xfId="225"/>
    <cellStyle name="Обычный 14" xfId="295"/>
    <cellStyle name="Обычный 15" xfId="216"/>
    <cellStyle name="Обычный 16" xfId="217"/>
    <cellStyle name="Обычный 17" xfId="296"/>
    <cellStyle name="Обычный 18" xfId="209"/>
    <cellStyle name="Обычный 19" xfId="194"/>
    <cellStyle name="Обычный 2" xfId="2"/>
    <cellStyle name="Обычный 2 10" xfId="161"/>
    <cellStyle name="Обычный 2 10 2" xfId="171"/>
    <cellStyle name="Обычный 2 11" xfId="162"/>
    <cellStyle name="Обычный 2 12" xfId="174"/>
    <cellStyle name="Обычный 2 2" xfId="3"/>
    <cellStyle name="Обычный 2 2 2" xfId="163"/>
    <cellStyle name="Обычный 2 3" xfId="4"/>
    <cellStyle name="Обычный 2 3 2" xfId="164"/>
    <cellStyle name="Обычный 2 4" xfId="147"/>
    <cellStyle name="Обычный 2 4 2" xfId="165"/>
    <cellStyle name="Обычный 2 4 3" xfId="198"/>
    <cellStyle name="Обычный 2 4 4" xfId="155"/>
    <cellStyle name="Обычный 2 5" xfId="156"/>
    <cellStyle name="Обычный 2 5 2" xfId="166"/>
    <cellStyle name="Обычный 2 6" xfId="157"/>
    <cellStyle name="Обычный 2 6 2" xfId="167"/>
    <cellStyle name="Обычный 2 7" xfId="158"/>
    <cellStyle name="Обычный 2 7 2" xfId="168"/>
    <cellStyle name="Обычный 2 8" xfId="159"/>
    <cellStyle name="Обычный 2 8 2" xfId="169"/>
    <cellStyle name="Обычный 2 9" xfId="160"/>
    <cellStyle name="Обычный 2 9 2" xfId="170"/>
    <cellStyle name="Обычный 20" xfId="201"/>
    <cellStyle name="Обычный 21" xfId="297"/>
    <cellStyle name="Обычный 22" xfId="193"/>
    <cellStyle name="Обычный 3" xfId="5"/>
    <cellStyle name="Обычный 4" xfId="267"/>
    <cellStyle name="Обычный 5" xfId="268"/>
    <cellStyle name="Обычный 6" xfId="259"/>
    <cellStyle name="Обычный 7" xfId="260"/>
    <cellStyle name="Обычный 8" xfId="294"/>
    <cellStyle name="Обычный 9" xfId="2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topLeftCell="A41" workbookViewId="0">
      <selection activeCell="A48" sqref="A48"/>
    </sheetView>
  </sheetViews>
  <sheetFormatPr defaultRowHeight="12.75"/>
  <cols>
    <col min="1" max="1" width="39.85546875" style="2" customWidth="1"/>
    <col min="2" max="2" width="21.85546875" style="2" customWidth="1"/>
    <col min="3" max="3" width="10.85546875" style="2" customWidth="1"/>
    <col min="4" max="4" width="14.5703125" style="2" customWidth="1"/>
    <col min="5" max="5" width="11.5703125" style="2" customWidth="1"/>
    <col min="6" max="6" width="10.140625" style="2" customWidth="1"/>
    <col min="7" max="7" width="11" style="2" customWidth="1"/>
    <col min="8" max="16384" width="9.140625" style="2"/>
  </cols>
  <sheetData>
    <row r="1" spans="1:8" hidden="1"/>
    <row r="2" spans="1:8" ht="58.5" customHeight="1">
      <c r="A2" s="54" t="s">
        <v>100</v>
      </c>
      <c r="B2" s="53"/>
      <c r="C2" s="53"/>
      <c r="D2" s="53"/>
      <c r="E2" s="53"/>
      <c r="F2" s="53"/>
      <c r="G2" s="53"/>
    </row>
    <row r="3" spans="1:8" ht="9.75" customHeight="1">
      <c r="A3" s="7"/>
      <c r="B3" s="7"/>
      <c r="C3" s="7"/>
      <c r="D3" s="7"/>
      <c r="E3" s="7"/>
      <c r="F3" s="7"/>
      <c r="G3" s="8" t="s">
        <v>39</v>
      </c>
    </row>
    <row r="4" spans="1:8" ht="67.5" customHeight="1">
      <c r="A4" s="6" t="s">
        <v>0</v>
      </c>
      <c r="B4" s="6" t="s">
        <v>1</v>
      </c>
      <c r="C4" s="6" t="s">
        <v>101</v>
      </c>
      <c r="D4" s="6" t="s">
        <v>102</v>
      </c>
      <c r="E4" s="6" t="s">
        <v>103</v>
      </c>
      <c r="F4" s="9" t="s">
        <v>81</v>
      </c>
      <c r="G4" s="9" t="s">
        <v>82</v>
      </c>
    </row>
    <row r="5" spans="1:8" ht="18" customHeight="1">
      <c r="A5" s="42" t="s">
        <v>2</v>
      </c>
      <c r="B5" s="43"/>
      <c r="C5" s="51">
        <f>C7+C19</f>
        <v>14247.900000000001</v>
      </c>
      <c r="D5" s="51">
        <f t="shared" ref="D5:E5" si="0">D7+D19</f>
        <v>21738.9</v>
      </c>
      <c r="E5" s="51">
        <f t="shared" si="0"/>
        <v>21123.7</v>
      </c>
      <c r="F5" s="51">
        <f t="shared" ref="F5:F27" si="1">E5/D5*100</f>
        <v>97.170050002530033</v>
      </c>
      <c r="G5" s="51">
        <f t="shared" ref="G5:G45" si="2">E5/C5*100</f>
        <v>148.25833982551814</v>
      </c>
      <c r="H5" s="5"/>
    </row>
    <row r="6" spans="1:8" ht="15" customHeight="1">
      <c r="A6" s="44" t="s">
        <v>3</v>
      </c>
      <c r="B6" s="45"/>
      <c r="C6" s="50"/>
      <c r="D6" s="50"/>
      <c r="E6" s="50"/>
      <c r="F6" s="51"/>
      <c r="G6" s="51"/>
      <c r="H6" s="5"/>
    </row>
    <row r="7" spans="1:8" ht="20.25" customHeight="1">
      <c r="A7" s="46" t="s">
        <v>43</v>
      </c>
      <c r="B7" s="47">
        <v>1E+16</v>
      </c>
      <c r="C7" s="52">
        <f>C8+C10+C11+C13+C16+C17+C18</f>
        <v>5750.5</v>
      </c>
      <c r="D7" s="52">
        <f t="shared" ref="D7:E7" si="3">D8+D10+D11+D13+D16+D17+D18</f>
        <v>5278.7</v>
      </c>
      <c r="E7" s="52">
        <f t="shared" si="3"/>
        <v>6651.0999999999995</v>
      </c>
      <c r="F7" s="41">
        <f t="shared" si="1"/>
        <v>125.99882546839183</v>
      </c>
      <c r="G7" s="41">
        <f t="shared" si="2"/>
        <v>115.66124684810015</v>
      </c>
      <c r="H7" s="5"/>
    </row>
    <row r="8" spans="1:8" ht="18" customHeight="1">
      <c r="A8" s="46" t="s">
        <v>44</v>
      </c>
      <c r="B8" s="47">
        <v>1.01E+16</v>
      </c>
      <c r="C8" s="52">
        <f>C9</f>
        <v>815.8</v>
      </c>
      <c r="D8" s="52">
        <f t="shared" ref="D8:E8" si="4">D9</f>
        <v>911.5</v>
      </c>
      <c r="E8" s="52">
        <f t="shared" si="4"/>
        <v>1241</v>
      </c>
      <c r="F8" s="41">
        <f t="shared" si="1"/>
        <v>136.14920460778936</v>
      </c>
      <c r="G8" s="41">
        <f t="shared" si="2"/>
        <v>152.12061779848003</v>
      </c>
      <c r="H8" s="5"/>
    </row>
    <row r="9" spans="1:8" ht="20.25" customHeight="1">
      <c r="A9" s="46" t="s">
        <v>45</v>
      </c>
      <c r="B9" s="48" t="s">
        <v>46</v>
      </c>
      <c r="C9" s="52">
        <v>815.8</v>
      </c>
      <c r="D9" s="50">
        <v>911.5</v>
      </c>
      <c r="E9" s="50">
        <v>1241</v>
      </c>
      <c r="F9" s="41">
        <f t="shared" si="1"/>
        <v>136.14920460778936</v>
      </c>
      <c r="G9" s="41">
        <f t="shared" si="2"/>
        <v>152.12061779848003</v>
      </c>
      <c r="H9" s="5"/>
    </row>
    <row r="10" spans="1:8" ht="40.5" customHeight="1">
      <c r="A10" s="46" t="s">
        <v>78</v>
      </c>
      <c r="B10" s="47">
        <v>1.03E+16</v>
      </c>
      <c r="C10" s="52">
        <v>2044.9</v>
      </c>
      <c r="D10" s="50">
        <v>2167</v>
      </c>
      <c r="E10" s="50">
        <v>2288.1</v>
      </c>
      <c r="F10" s="41">
        <f t="shared" si="1"/>
        <v>105.58837101984308</v>
      </c>
      <c r="G10" s="41">
        <f t="shared" si="2"/>
        <v>111.89300210279229</v>
      </c>
      <c r="H10" s="5"/>
    </row>
    <row r="11" spans="1:8" ht="19.5" customHeight="1">
      <c r="A11" s="46" t="s">
        <v>47</v>
      </c>
      <c r="B11" s="47">
        <v>1.05E+16</v>
      </c>
      <c r="C11" s="52">
        <f>C12</f>
        <v>149.1</v>
      </c>
      <c r="D11" s="52">
        <f t="shared" ref="D11:E11" si="5">D12</f>
        <v>105</v>
      </c>
      <c r="E11" s="52">
        <f t="shared" si="5"/>
        <v>142.1</v>
      </c>
      <c r="F11" s="41">
        <f t="shared" si="1"/>
        <v>135.33333333333331</v>
      </c>
      <c r="G11" s="41">
        <f t="shared" si="2"/>
        <v>95.305164319248831</v>
      </c>
      <c r="H11" s="5"/>
    </row>
    <row r="12" spans="1:8" ht="18.75" customHeight="1">
      <c r="A12" s="46" t="s">
        <v>48</v>
      </c>
      <c r="B12" s="48" t="s">
        <v>49</v>
      </c>
      <c r="C12" s="52">
        <v>149.1</v>
      </c>
      <c r="D12" s="50">
        <v>105</v>
      </c>
      <c r="E12" s="50">
        <v>142.1</v>
      </c>
      <c r="F12" s="41">
        <f t="shared" si="1"/>
        <v>135.33333333333331</v>
      </c>
      <c r="G12" s="41">
        <f t="shared" si="2"/>
        <v>95.305164319248831</v>
      </c>
      <c r="H12" s="5"/>
    </row>
    <row r="13" spans="1:8" ht="18" customHeight="1">
      <c r="A13" s="46" t="s">
        <v>50</v>
      </c>
      <c r="B13" s="47">
        <v>1.06E+16</v>
      </c>
      <c r="C13" s="52">
        <f>C14+C15</f>
        <v>2739.9</v>
      </c>
      <c r="D13" s="52">
        <f t="shared" ref="D13:E13" si="6">D14+D15</f>
        <v>2066</v>
      </c>
      <c r="E13" s="52">
        <f t="shared" si="6"/>
        <v>2948.6</v>
      </c>
      <c r="F13" s="41">
        <f t="shared" si="1"/>
        <v>142.72023233301064</v>
      </c>
      <c r="G13" s="41">
        <f t="shared" si="2"/>
        <v>107.61706631628891</v>
      </c>
      <c r="H13" s="5"/>
    </row>
    <row r="14" spans="1:8" ht="15.75" customHeight="1">
      <c r="A14" s="46" t="s">
        <v>51</v>
      </c>
      <c r="B14" s="48" t="s">
        <v>52</v>
      </c>
      <c r="C14" s="52">
        <v>200.5</v>
      </c>
      <c r="D14" s="50">
        <v>185</v>
      </c>
      <c r="E14" s="50">
        <v>458.2</v>
      </c>
      <c r="F14" s="41" t="s">
        <v>120</v>
      </c>
      <c r="G14" s="41" t="s">
        <v>123</v>
      </c>
      <c r="H14" s="5"/>
    </row>
    <row r="15" spans="1:8" ht="17.25" customHeight="1">
      <c r="A15" s="46" t="s">
        <v>53</v>
      </c>
      <c r="B15" s="48" t="s">
        <v>54</v>
      </c>
      <c r="C15" s="52">
        <v>2539.4</v>
      </c>
      <c r="D15" s="50">
        <v>1881</v>
      </c>
      <c r="E15" s="50">
        <v>2490.4</v>
      </c>
      <c r="F15" s="41">
        <f t="shared" si="1"/>
        <v>132.39766081871346</v>
      </c>
      <c r="G15" s="41">
        <f t="shared" si="2"/>
        <v>98.070410333149567</v>
      </c>
      <c r="H15" s="5"/>
    </row>
    <row r="16" spans="1:8" ht="17.25" customHeight="1">
      <c r="A16" s="46" t="s">
        <v>55</v>
      </c>
      <c r="B16" s="47">
        <v>1.08E+16</v>
      </c>
      <c r="C16" s="52">
        <v>0.2</v>
      </c>
      <c r="D16" s="50">
        <v>0.2</v>
      </c>
      <c r="E16" s="50">
        <v>0.3</v>
      </c>
      <c r="F16" s="41">
        <f t="shared" si="1"/>
        <v>149.99999999999997</v>
      </c>
      <c r="G16" s="41">
        <f t="shared" si="2"/>
        <v>149.99999999999997</v>
      </c>
      <c r="H16" s="5"/>
    </row>
    <row r="17" spans="1:8" ht="39" customHeight="1">
      <c r="A17" s="46" t="s">
        <v>94</v>
      </c>
      <c r="B17" s="48" t="s">
        <v>95</v>
      </c>
      <c r="C17" s="50">
        <v>0.5</v>
      </c>
      <c r="D17" s="50">
        <v>29</v>
      </c>
      <c r="E17" s="50">
        <v>31</v>
      </c>
      <c r="F17" s="41">
        <f t="shared" si="1"/>
        <v>106.89655172413792</v>
      </c>
      <c r="G17" s="41" t="s">
        <v>122</v>
      </c>
      <c r="H17" s="5"/>
    </row>
    <row r="18" spans="1:8" s="27" customFormat="1" ht="12.75" customHeight="1">
      <c r="A18" s="46" t="s">
        <v>108</v>
      </c>
      <c r="B18" s="48" t="s">
        <v>109</v>
      </c>
      <c r="C18" s="50">
        <v>0.1</v>
      </c>
      <c r="D18" s="50">
        <v>0</v>
      </c>
      <c r="E18" s="50">
        <v>0</v>
      </c>
      <c r="F18" s="41">
        <v>0</v>
      </c>
      <c r="G18" s="41">
        <f t="shared" si="2"/>
        <v>0</v>
      </c>
      <c r="H18" s="5"/>
    </row>
    <row r="19" spans="1:8" ht="29.25" customHeight="1">
      <c r="A19" s="46" t="s">
        <v>56</v>
      </c>
      <c r="B19" s="48" t="s">
        <v>65</v>
      </c>
      <c r="C19" s="50">
        <f>C20+C22+C23+C25+C27</f>
        <v>8497.4000000000015</v>
      </c>
      <c r="D19" s="50">
        <f t="shared" ref="D19:E19" si="7">D20+D22+D23+D25+D27</f>
        <v>16460.2</v>
      </c>
      <c r="E19" s="50">
        <f t="shared" si="7"/>
        <v>14472.6</v>
      </c>
      <c r="F19" s="41">
        <f t="shared" si="1"/>
        <v>87.924812578218976</v>
      </c>
      <c r="G19" s="41">
        <f t="shared" si="2"/>
        <v>170.31797961729467</v>
      </c>
      <c r="H19" s="5"/>
    </row>
    <row r="20" spans="1:8" ht="40.5" customHeight="1">
      <c r="A20" s="46" t="s">
        <v>71</v>
      </c>
      <c r="B20" s="48" t="s">
        <v>66</v>
      </c>
      <c r="C20" s="50">
        <f>C21</f>
        <v>110.6</v>
      </c>
      <c r="D20" s="50">
        <f t="shared" ref="D20:E20" si="8">D21</f>
        <v>108.6</v>
      </c>
      <c r="E20" s="50">
        <f t="shared" si="8"/>
        <v>108.6</v>
      </c>
      <c r="F20" s="41">
        <f t="shared" si="1"/>
        <v>100</v>
      </c>
      <c r="G20" s="41">
        <f t="shared" si="2"/>
        <v>98.19168173598554</v>
      </c>
      <c r="H20" s="5"/>
    </row>
    <row r="21" spans="1:8" ht="42" customHeight="1">
      <c r="A21" s="46" t="s">
        <v>57</v>
      </c>
      <c r="B21" s="48" t="s">
        <v>75</v>
      </c>
      <c r="C21" s="50">
        <v>110.6</v>
      </c>
      <c r="D21" s="50">
        <v>108.6</v>
      </c>
      <c r="E21" s="50">
        <v>108.6</v>
      </c>
      <c r="F21" s="41">
        <f t="shared" si="1"/>
        <v>100</v>
      </c>
      <c r="G21" s="41">
        <f t="shared" si="2"/>
        <v>98.19168173598554</v>
      </c>
      <c r="H21" s="5"/>
    </row>
    <row r="22" spans="1:8" ht="38.25" customHeight="1">
      <c r="A22" s="46" t="s">
        <v>96</v>
      </c>
      <c r="B22" s="49" t="s">
        <v>74</v>
      </c>
      <c r="C22" s="50">
        <v>7033</v>
      </c>
      <c r="D22" s="50">
        <v>7818</v>
      </c>
      <c r="E22" s="50">
        <v>5868</v>
      </c>
      <c r="F22" s="41">
        <f t="shared" si="1"/>
        <v>75.057559478127402</v>
      </c>
      <c r="G22" s="41">
        <f t="shared" si="2"/>
        <v>83.435233897341107</v>
      </c>
      <c r="H22" s="5"/>
    </row>
    <row r="23" spans="1:8" ht="42" customHeight="1">
      <c r="A23" s="46" t="s">
        <v>58</v>
      </c>
      <c r="B23" s="48" t="s">
        <v>67</v>
      </c>
      <c r="C23" s="50">
        <f>C24</f>
        <v>263.60000000000002</v>
      </c>
      <c r="D23" s="50">
        <f t="shared" ref="D23:E23" si="9">D24</f>
        <v>288.10000000000002</v>
      </c>
      <c r="E23" s="50">
        <f t="shared" si="9"/>
        <v>288.10000000000002</v>
      </c>
      <c r="F23" s="41">
        <f t="shared" si="1"/>
        <v>100</v>
      </c>
      <c r="G23" s="41">
        <f t="shared" si="2"/>
        <v>109.29438543247345</v>
      </c>
      <c r="H23" s="5"/>
    </row>
    <row r="24" spans="1:8" ht="40.5" customHeight="1">
      <c r="A24" s="46" t="s">
        <v>59</v>
      </c>
      <c r="B24" s="48" t="s">
        <v>68</v>
      </c>
      <c r="C24" s="50">
        <v>263.60000000000002</v>
      </c>
      <c r="D24" s="50">
        <v>288.10000000000002</v>
      </c>
      <c r="E24" s="50">
        <v>288.10000000000002</v>
      </c>
      <c r="F24" s="41">
        <f t="shared" si="1"/>
        <v>100</v>
      </c>
      <c r="G24" s="41">
        <f t="shared" si="2"/>
        <v>109.29438543247345</v>
      </c>
      <c r="H24" s="5"/>
    </row>
    <row r="25" spans="1:8" ht="18" customHeight="1">
      <c r="A25" s="46" t="s">
        <v>60</v>
      </c>
      <c r="B25" s="48" t="s">
        <v>69</v>
      </c>
      <c r="C25" s="50">
        <f>C26</f>
        <v>1080.2</v>
      </c>
      <c r="D25" s="50">
        <f t="shared" ref="D25:E25" si="10">D26</f>
        <v>7961.2</v>
      </c>
      <c r="E25" s="50">
        <f t="shared" si="10"/>
        <v>7923.6</v>
      </c>
      <c r="F25" s="41">
        <f t="shared" si="1"/>
        <v>99.527709390544146</v>
      </c>
      <c r="G25" s="41" t="s">
        <v>121</v>
      </c>
      <c r="H25" s="5"/>
    </row>
    <row r="26" spans="1:8" ht="28.5" customHeight="1">
      <c r="A26" s="46" t="s">
        <v>61</v>
      </c>
      <c r="B26" s="48" t="s">
        <v>70</v>
      </c>
      <c r="C26" s="50">
        <v>1080.2</v>
      </c>
      <c r="D26" s="50">
        <v>7961.2</v>
      </c>
      <c r="E26" s="50">
        <v>7923.6</v>
      </c>
      <c r="F26" s="41">
        <f t="shared" si="1"/>
        <v>99.527709390544146</v>
      </c>
      <c r="G26" s="41" t="s">
        <v>121</v>
      </c>
      <c r="H26" s="5"/>
    </row>
    <row r="27" spans="1:8" ht="15" customHeight="1">
      <c r="A27" s="46" t="s">
        <v>79</v>
      </c>
      <c r="B27" s="48" t="s">
        <v>80</v>
      </c>
      <c r="C27" s="50">
        <v>10</v>
      </c>
      <c r="D27" s="50">
        <v>284.3</v>
      </c>
      <c r="E27" s="50">
        <v>284.3</v>
      </c>
      <c r="F27" s="41">
        <f t="shared" si="1"/>
        <v>100</v>
      </c>
      <c r="G27" s="41" t="s">
        <v>99</v>
      </c>
      <c r="H27" s="5"/>
    </row>
    <row r="28" spans="1:8" ht="23.25" customHeight="1">
      <c r="A28" s="32" t="s">
        <v>4</v>
      </c>
      <c r="B28" s="25"/>
      <c r="C28" s="36">
        <f>C30+C35+C37+C40+C44+C42</f>
        <v>14601.5</v>
      </c>
      <c r="D28" s="36">
        <f>D30+D35+D37+D40+D44+D42+D46</f>
        <v>21965.399999999998</v>
      </c>
      <c r="E28" s="36">
        <f>E30+E35+E37+E40+E44+E42+E46</f>
        <v>20927.100000000002</v>
      </c>
      <c r="F28" s="51">
        <f>E28/D28*100</f>
        <v>95.273020295555753</v>
      </c>
      <c r="G28" s="51">
        <f t="shared" si="2"/>
        <v>143.32157655035442</v>
      </c>
      <c r="H28" s="5"/>
    </row>
    <row r="29" spans="1:8" ht="18" customHeight="1">
      <c r="A29" s="10" t="s">
        <v>3</v>
      </c>
      <c r="B29" s="11"/>
      <c r="C29" s="35"/>
      <c r="D29" s="35"/>
      <c r="E29" s="35"/>
      <c r="F29" s="51"/>
      <c r="G29" s="51"/>
      <c r="H29" s="5"/>
    </row>
    <row r="30" spans="1:8" ht="17.25" customHeight="1">
      <c r="A30" s="29" t="s">
        <v>5</v>
      </c>
      <c r="B30" s="30" t="s">
        <v>6</v>
      </c>
      <c r="C30" s="50">
        <f>C31+C32+C33+C34</f>
        <v>3323.5</v>
      </c>
      <c r="D30" s="50">
        <f t="shared" ref="D30:E30" si="11">D31+D32+D33+D34</f>
        <v>5614.8</v>
      </c>
      <c r="E30" s="50">
        <f t="shared" si="11"/>
        <v>4894.3</v>
      </c>
      <c r="F30" s="41">
        <f t="shared" ref="F30:F47" si="12">E30/D30*100</f>
        <v>87.167842131509587</v>
      </c>
      <c r="G30" s="41">
        <f t="shared" si="2"/>
        <v>147.26342710997443</v>
      </c>
      <c r="H30" s="5"/>
    </row>
    <row r="31" spans="1:8" ht="39.75" customHeight="1">
      <c r="A31" s="29" t="s">
        <v>7</v>
      </c>
      <c r="B31" s="12" t="s">
        <v>8</v>
      </c>
      <c r="C31" s="50">
        <v>3316.6</v>
      </c>
      <c r="D31" s="37">
        <v>5363.9</v>
      </c>
      <c r="E31" s="50">
        <v>4643.3999999999996</v>
      </c>
      <c r="F31" s="41">
        <f t="shared" si="12"/>
        <v>86.567609388691054</v>
      </c>
      <c r="G31" s="41">
        <f t="shared" si="2"/>
        <v>140.00482421757221</v>
      </c>
      <c r="H31" s="5"/>
    </row>
    <row r="32" spans="1:8" s="27" customFormat="1" ht="16.5" customHeight="1">
      <c r="A32" s="29" t="s">
        <v>97</v>
      </c>
      <c r="B32" s="30" t="s">
        <v>98</v>
      </c>
      <c r="C32" s="50">
        <v>0</v>
      </c>
      <c r="D32" s="37">
        <v>244.6</v>
      </c>
      <c r="E32" s="50">
        <v>244.6</v>
      </c>
      <c r="F32" s="41">
        <f t="shared" si="12"/>
        <v>100</v>
      </c>
      <c r="G32" s="41">
        <v>0</v>
      </c>
      <c r="H32" s="5"/>
    </row>
    <row r="33" spans="1:8" ht="15.75" hidden="1" customHeight="1">
      <c r="A33" s="29" t="s">
        <v>9</v>
      </c>
      <c r="B33" s="30" t="s">
        <v>10</v>
      </c>
      <c r="C33" s="50">
        <v>0</v>
      </c>
      <c r="D33" s="37">
        <v>0</v>
      </c>
      <c r="E33" s="50">
        <v>0</v>
      </c>
      <c r="F33" s="41" t="e">
        <f t="shared" si="12"/>
        <v>#DIV/0!</v>
      </c>
      <c r="G33" s="41" t="e">
        <f t="shared" si="2"/>
        <v>#DIV/0!</v>
      </c>
      <c r="H33" s="5"/>
    </row>
    <row r="34" spans="1:8" ht="16.5" customHeight="1">
      <c r="A34" s="29" t="s">
        <v>11</v>
      </c>
      <c r="B34" s="30" t="s">
        <v>12</v>
      </c>
      <c r="C34" s="50">
        <v>6.9</v>
      </c>
      <c r="D34" s="50">
        <v>6.3</v>
      </c>
      <c r="E34" s="50">
        <v>6.3</v>
      </c>
      <c r="F34" s="41">
        <f t="shared" si="12"/>
        <v>100</v>
      </c>
      <c r="G34" s="41">
        <f t="shared" si="2"/>
        <v>91.304347826086953</v>
      </c>
      <c r="H34" s="5"/>
    </row>
    <row r="35" spans="1:8" ht="16.5" customHeight="1">
      <c r="A35" s="29" t="s">
        <v>13</v>
      </c>
      <c r="B35" s="30" t="s">
        <v>14</v>
      </c>
      <c r="C35" s="50">
        <f>C36</f>
        <v>263.60000000000002</v>
      </c>
      <c r="D35" s="50">
        <f>D36</f>
        <v>288.10000000000002</v>
      </c>
      <c r="E35" s="50">
        <f>E36</f>
        <v>288.10000000000002</v>
      </c>
      <c r="F35" s="41">
        <f t="shared" si="12"/>
        <v>100</v>
      </c>
      <c r="G35" s="41">
        <f t="shared" si="2"/>
        <v>109.29438543247345</v>
      </c>
      <c r="H35" s="5"/>
    </row>
    <row r="36" spans="1:8" ht="16.5" customHeight="1">
      <c r="A36" s="29" t="s">
        <v>15</v>
      </c>
      <c r="B36" s="30" t="s">
        <v>16</v>
      </c>
      <c r="C36" s="50">
        <v>263.60000000000002</v>
      </c>
      <c r="D36" s="50">
        <v>288.10000000000002</v>
      </c>
      <c r="E36" s="50">
        <v>288.10000000000002</v>
      </c>
      <c r="F36" s="41">
        <f t="shared" si="12"/>
        <v>100</v>
      </c>
      <c r="G36" s="41">
        <f t="shared" si="2"/>
        <v>109.29438543247345</v>
      </c>
      <c r="H36" s="5"/>
    </row>
    <row r="37" spans="1:8" ht="15.75" customHeight="1">
      <c r="A37" s="29" t="s">
        <v>17</v>
      </c>
      <c r="B37" s="30" t="s">
        <v>18</v>
      </c>
      <c r="C37" s="50">
        <f>C38+C39</f>
        <v>7832.1</v>
      </c>
      <c r="D37" s="50">
        <f>D38+D39</f>
        <v>10025.1</v>
      </c>
      <c r="E37" s="50">
        <f>E38+E39</f>
        <v>9987.2999999999993</v>
      </c>
      <c r="F37" s="41">
        <f t="shared" si="12"/>
        <v>99.62294640452464</v>
      </c>
      <c r="G37" s="41">
        <f t="shared" si="2"/>
        <v>127.51752403569922</v>
      </c>
      <c r="H37" s="5"/>
    </row>
    <row r="38" spans="1:8" ht="15.75" customHeight="1">
      <c r="A38" s="29" t="s">
        <v>19</v>
      </c>
      <c r="B38" s="30" t="s">
        <v>20</v>
      </c>
      <c r="C38" s="50">
        <v>7755.5</v>
      </c>
      <c r="D38" s="50">
        <v>8069.6</v>
      </c>
      <c r="E38" s="50">
        <v>8069.5</v>
      </c>
      <c r="F38" s="41">
        <f t="shared" si="12"/>
        <v>99.998760781203515</v>
      </c>
      <c r="G38" s="41">
        <f t="shared" si="2"/>
        <v>104.04873960415189</v>
      </c>
      <c r="H38" s="5"/>
    </row>
    <row r="39" spans="1:8" ht="27" customHeight="1">
      <c r="A39" s="29" t="s">
        <v>76</v>
      </c>
      <c r="B39" s="30" t="s">
        <v>77</v>
      </c>
      <c r="C39" s="50">
        <v>76.599999999999994</v>
      </c>
      <c r="D39" s="50">
        <v>1955.5</v>
      </c>
      <c r="E39" s="50">
        <v>1917.8</v>
      </c>
      <c r="F39" s="41">
        <f t="shared" si="12"/>
        <v>98.072104321145474</v>
      </c>
      <c r="G39" s="41" t="s">
        <v>119</v>
      </c>
      <c r="H39" s="5"/>
    </row>
    <row r="40" spans="1:8" ht="17.25" customHeight="1">
      <c r="A40" s="29" t="s">
        <v>21</v>
      </c>
      <c r="B40" s="30" t="s">
        <v>22</v>
      </c>
      <c r="C40" s="50">
        <f>C41</f>
        <v>520.29999999999995</v>
      </c>
      <c r="D40" s="50">
        <f>D41</f>
        <v>730.3</v>
      </c>
      <c r="E40" s="50">
        <f>E41</f>
        <v>680</v>
      </c>
      <c r="F40" s="41">
        <f t="shared" si="12"/>
        <v>93.11241955360812</v>
      </c>
      <c r="G40" s="41">
        <f t="shared" si="2"/>
        <v>130.693830482414</v>
      </c>
      <c r="H40" s="5"/>
    </row>
    <row r="41" spans="1:8" ht="15.75" customHeight="1">
      <c r="A41" s="29" t="s">
        <v>23</v>
      </c>
      <c r="B41" s="30" t="s">
        <v>24</v>
      </c>
      <c r="C41" s="50">
        <v>520.29999999999995</v>
      </c>
      <c r="D41" s="50">
        <v>730.3</v>
      </c>
      <c r="E41" s="50">
        <v>680</v>
      </c>
      <c r="F41" s="41">
        <f t="shared" si="12"/>
        <v>93.11241955360812</v>
      </c>
      <c r="G41" s="41">
        <f t="shared" si="2"/>
        <v>130.693830482414</v>
      </c>
      <c r="H41" s="5"/>
    </row>
    <row r="42" spans="1:8" s="27" customFormat="1" ht="15.75" customHeight="1">
      <c r="A42" s="29" t="s">
        <v>110</v>
      </c>
      <c r="B42" s="30" t="s">
        <v>112</v>
      </c>
      <c r="C42" s="50">
        <f>C43</f>
        <v>2</v>
      </c>
      <c r="D42" s="50">
        <f t="shared" ref="D42:E42" si="13">D43</f>
        <v>2.6</v>
      </c>
      <c r="E42" s="50">
        <f t="shared" si="13"/>
        <v>2.6</v>
      </c>
      <c r="F42" s="41">
        <f t="shared" si="12"/>
        <v>100</v>
      </c>
      <c r="G42" s="41">
        <f t="shared" si="2"/>
        <v>130</v>
      </c>
      <c r="H42" s="5"/>
    </row>
    <row r="43" spans="1:8" s="27" customFormat="1" ht="27" customHeight="1">
      <c r="A43" s="29" t="s">
        <v>111</v>
      </c>
      <c r="B43" s="30" t="s">
        <v>113</v>
      </c>
      <c r="C43" s="50">
        <v>2</v>
      </c>
      <c r="D43" s="50">
        <v>2.6</v>
      </c>
      <c r="E43" s="50">
        <v>2.6</v>
      </c>
      <c r="F43" s="41">
        <f t="shared" si="12"/>
        <v>100</v>
      </c>
      <c r="G43" s="41">
        <f t="shared" si="2"/>
        <v>130</v>
      </c>
      <c r="H43" s="5"/>
    </row>
    <row r="44" spans="1:8" ht="16.5" customHeight="1">
      <c r="A44" s="29" t="s">
        <v>73</v>
      </c>
      <c r="B44" s="30" t="s">
        <v>25</v>
      </c>
      <c r="C44" s="50">
        <f>C45</f>
        <v>2660</v>
      </c>
      <c r="D44" s="50">
        <f>D45</f>
        <v>5304.3</v>
      </c>
      <c r="E44" s="50">
        <f>E45</f>
        <v>5074.6000000000004</v>
      </c>
      <c r="F44" s="41">
        <f t="shared" si="12"/>
        <v>95.669551118903541</v>
      </c>
      <c r="G44" s="41">
        <f t="shared" si="2"/>
        <v>190.77443609022558</v>
      </c>
      <c r="H44" s="5"/>
    </row>
    <row r="45" spans="1:8" ht="16.5" customHeight="1">
      <c r="A45" s="29" t="s">
        <v>26</v>
      </c>
      <c r="B45" s="30" t="s">
        <v>27</v>
      </c>
      <c r="C45" s="50">
        <v>2660</v>
      </c>
      <c r="D45" s="50">
        <v>5304.3</v>
      </c>
      <c r="E45" s="50">
        <v>5074.6000000000004</v>
      </c>
      <c r="F45" s="41">
        <f t="shared" si="12"/>
        <v>95.669551118903541</v>
      </c>
      <c r="G45" s="41">
        <f t="shared" si="2"/>
        <v>190.77443609022558</v>
      </c>
      <c r="H45" s="5"/>
    </row>
    <row r="46" spans="1:8" s="27" customFormat="1" ht="26.25" customHeight="1">
      <c r="A46" s="29" t="s">
        <v>117</v>
      </c>
      <c r="B46" s="30" t="s">
        <v>115</v>
      </c>
      <c r="C46" s="50">
        <v>0</v>
      </c>
      <c r="D46" s="50">
        <f>D47</f>
        <v>0.2</v>
      </c>
      <c r="E46" s="50">
        <f>E47</f>
        <v>0.2</v>
      </c>
      <c r="F46" s="41">
        <f t="shared" si="12"/>
        <v>100</v>
      </c>
      <c r="G46" s="41">
        <v>0</v>
      </c>
      <c r="H46" s="5"/>
    </row>
    <row r="47" spans="1:8" s="27" customFormat="1" ht="30" customHeight="1">
      <c r="A47" s="29" t="s">
        <v>118</v>
      </c>
      <c r="B47" s="30" t="s">
        <v>116</v>
      </c>
      <c r="C47" s="50">
        <v>0</v>
      </c>
      <c r="D47" s="50">
        <v>0.2</v>
      </c>
      <c r="E47" s="50">
        <v>0.2</v>
      </c>
      <c r="F47" s="41">
        <f t="shared" si="12"/>
        <v>100</v>
      </c>
      <c r="G47" s="41">
        <v>0</v>
      </c>
      <c r="H47" s="5"/>
    </row>
    <row r="48" spans="1:8" ht="27" customHeight="1">
      <c r="A48" s="11" t="s">
        <v>124</v>
      </c>
      <c r="B48" s="13"/>
      <c r="C48" s="35">
        <f>C5-C28</f>
        <v>-353.59999999999854</v>
      </c>
      <c r="D48" s="35">
        <f>D5-D28</f>
        <v>-226.49999999999636</v>
      </c>
      <c r="E48" s="35">
        <f>E5-E28</f>
        <v>196.59999999999854</v>
      </c>
      <c r="F48" s="51"/>
      <c r="G48" s="51"/>
    </row>
    <row r="49" spans="1:7" ht="17.25" customHeight="1">
      <c r="A49" s="11" t="s">
        <v>28</v>
      </c>
      <c r="B49" s="14"/>
      <c r="C49" s="35">
        <f>C55+C51</f>
        <v>353.60000000000036</v>
      </c>
      <c r="D49" s="35">
        <f>D55+D51</f>
        <v>226.5</v>
      </c>
      <c r="E49" s="35">
        <f t="shared" ref="E49" si="14">E55+E51</f>
        <v>-196.59999999999854</v>
      </c>
      <c r="F49" s="35"/>
      <c r="G49" s="35"/>
    </row>
    <row r="50" spans="1:7" ht="15.75" customHeight="1">
      <c r="A50" s="29" t="s">
        <v>3</v>
      </c>
      <c r="B50" s="30"/>
      <c r="C50" s="50"/>
      <c r="D50" s="50"/>
      <c r="E50" s="50"/>
      <c r="F50" s="50"/>
      <c r="G50" s="50"/>
    </row>
    <row r="51" spans="1:7" s="21" customFormat="1" ht="29.25" customHeight="1">
      <c r="A51" s="25" t="s">
        <v>86</v>
      </c>
      <c r="B51" s="26" t="s">
        <v>84</v>
      </c>
      <c r="C51" s="28">
        <v>0</v>
      </c>
      <c r="D51" s="28">
        <f>D52</f>
        <v>0</v>
      </c>
      <c r="E51" s="28">
        <v>0</v>
      </c>
      <c r="F51" s="50"/>
      <c r="G51" s="50"/>
    </row>
    <row r="52" spans="1:7" s="21" customFormat="1" ht="41.25" customHeight="1">
      <c r="A52" s="25" t="s">
        <v>87</v>
      </c>
      <c r="B52" s="26" t="s">
        <v>85</v>
      </c>
      <c r="C52" s="28">
        <v>0</v>
      </c>
      <c r="D52" s="28">
        <f>D53+D54</f>
        <v>0</v>
      </c>
      <c r="E52" s="28">
        <v>0</v>
      </c>
      <c r="F52" s="50"/>
      <c r="G52" s="50"/>
    </row>
    <row r="53" spans="1:7" s="21" customFormat="1" ht="57.75" customHeight="1">
      <c r="A53" s="25" t="s">
        <v>88</v>
      </c>
      <c r="B53" s="26" t="s">
        <v>90</v>
      </c>
      <c r="C53" s="28">
        <v>0</v>
      </c>
      <c r="D53" s="28">
        <v>200</v>
      </c>
      <c r="E53" s="28">
        <v>200</v>
      </c>
      <c r="F53" s="50"/>
      <c r="G53" s="50"/>
    </row>
    <row r="54" spans="1:7" s="21" customFormat="1" ht="57.75" customHeight="1">
      <c r="A54" s="25" t="s">
        <v>89</v>
      </c>
      <c r="B54" s="26" t="s">
        <v>91</v>
      </c>
      <c r="C54" s="28">
        <v>0</v>
      </c>
      <c r="D54" s="28">
        <v>-200</v>
      </c>
      <c r="E54" s="28">
        <v>200</v>
      </c>
      <c r="F54" s="50"/>
      <c r="G54" s="50"/>
    </row>
    <row r="55" spans="1:7" ht="31.5" customHeight="1">
      <c r="A55" s="29" t="s">
        <v>29</v>
      </c>
      <c r="B55" s="30" t="s">
        <v>30</v>
      </c>
      <c r="C55" s="31">
        <f>C57+C56</f>
        <v>353.60000000000036</v>
      </c>
      <c r="D55" s="31">
        <f t="shared" ref="D55" si="15">D57+D56</f>
        <v>226.5</v>
      </c>
      <c r="E55" s="31">
        <f>E57+E56</f>
        <v>-196.59999999999854</v>
      </c>
      <c r="F55" s="50"/>
      <c r="G55" s="50"/>
    </row>
    <row r="56" spans="1:7" ht="26.25" customHeight="1">
      <c r="A56" s="29" t="s">
        <v>31</v>
      </c>
      <c r="B56" s="30" t="s">
        <v>32</v>
      </c>
      <c r="C56" s="40">
        <v>-14640.1</v>
      </c>
      <c r="D56" s="50">
        <v>-21738.9</v>
      </c>
      <c r="E56" s="50">
        <v>-21590.6</v>
      </c>
      <c r="F56" s="50"/>
      <c r="G56" s="50"/>
    </row>
    <row r="57" spans="1:7" ht="27.75" customHeight="1">
      <c r="A57" s="29" t="s">
        <v>33</v>
      </c>
      <c r="B57" s="30" t="s">
        <v>34</v>
      </c>
      <c r="C57" s="40">
        <v>14993.7</v>
      </c>
      <c r="D57" s="50">
        <v>21965.4</v>
      </c>
      <c r="E57" s="50">
        <v>21394</v>
      </c>
      <c r="F57" s="50"/>
      <c r="G57" s="50"/>
    </row>
    <row r="58" spans="1:7" ht="12" customHeight="1">
      <c r="A58" s="7"/>
      <c r="B58" s="7"/>
      <c r="C58" s="7"/>
      <c r="D58" s="7"/>
      <c r="E58" s="7"/>
      <c r="F58" s="7"/>
      <c r="G58" s="7"/>
    </row>
    <row r="59" spans="1:7" hidden="1">
      <c r="A59" s="7"/>
      <c r="B59" s="7"/>
      <c r="C59" s="7"/>
      <c r="D59" s="7"/>
      <c r="E59" s="7"/>
      <c r="F59" s="7"/>
      <c r="G59" s="7"/>
    </row>
    <row r="60" spans="1:7" ht="15.75" customHeight="1">
      <c r="A60" s="53" t="s">
        <v>41</v>
      </c>
      <c r="B60" s="53"/>
      <c r="C60" s="53"/>
      <c r="D60" s="53"/>
      <c r="E60" s="53"/>
      <c r="F60" s="53"/>
      <c r="G60" s="53"/>
    </row>
  </sheetData>
  <mergeCells count="2">
    <mergeCell ref="A60:G60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6" sqref="B6"/>
    </sheetView>
  </sheetViews>
  <sheetFormatPr defaultRowHeight="15"/>
  <cols>
    <col min="1" max="1" width="22.28515625" style="1" customWidth="1"/>
    <col min="2" max="2" width="19.28515625" style="1" customWidth="1"/>
    <col min="3" max="3" width="17.28515625" style="1" customWidth="1"/>
    <col min="4" max="4" width="16.7109375" style="1" customWidth="1"/>
    <col min="5" max="5" width="12.5703125" style="1" customWidth="1"/>
    <col min="6" max="6" width="14.140625" style="1" customWidth="1"/>
    <col min="7" max="7" width="15.7109375" style="1" customWidth="1"/>
    <col min="8" max="16384" width="9.140625" style="1"/>
  </cols>
  <sheetData>
    <row r="1" spans="1:10">
      <c r="A1" s="15"/>
      <c r="B1" s="15"/>
      <c r="C1" s="15"/>
      <c r="D1" s="15"/>
      <c r="E1" s="15"/>
      <c r="F1" s="15"/>
      <c r="G1" s="15"/>
    </row>
    <row r="2" spans="1:10" ht="96" customHeight="1">
      <c r="A2" s="54" t="s">
        <v>104</v>
      </c>
      <c r="B2" s="53"/>
      <c r="C2" s="53"/>
      <c r="D2" s="53"/>
      <c r="E2" s="53"/>
      <c r="F2" s="53"/>
      <c r="G2" s="53"/>
    </row>
    <row r="3" spans="1:10">
      <c r="A3" s="15"/>
      <c r="B3" s="15"/>
      <c r="C3" s="15"/>
      <c r="D3" s="15"/>
      <c r="E3" s="15"/>
      <c r="F3" s="15"/>
      <c r="G3" s="16"/>
    </row>
    <row r="4" spans="1:10" ht="83.25" customHeight="1">
      <c r="A4" s="18" t="s">
        <v>35</v>
      </c>
      <c r="B4" s="18" t="s">
        <v>36</v>
      </c>
      <c r="C4" s="18" t="s">
        <v>105</v>
      </c>
      <c r="D4" s="18" t="s">
        <v>106</v>
      </c>
      <c r="E4" s="18" t="s">
        <v>107</v>
      </c>
      <c r="F4" s="18" t="s">
        <v>83</v>
      </c>
      <c r="G4" s="18" t="s">
        <v>82</v>
      </c>
    </row>
    <row r="5" spans="1:10" ht="83.25" customHeight="1">
      <c r="A5" s="19" t="s">
        <v>37</v>
      </c>
      <c r="B5" s="34">
        <v>6.5</v>
      </c>
      <c r="C5" s="33">
        <v>2195.1</v>
      </c>
      <c r="D5" s="33">
        <v>3885.9</v>
      </c>
      <c r="E5" s="33">
        <v>3302.2</v>
      </c>
      <c r="F5" s="33">
        <f>E5/D5*100</f>
        <v>84.979026737692678</v>
      </c>
      <c r="G5" s="33">
        <f>E5/C5*100</f>
        <v>150.43505990615463</v>
      </c>
    </row>
    <row r="6" spans="1:10" ht="65.25" customHeight="1">
      <c r="A6" s="20" t="s">
        <v>38</v>
      </c>
      <c r="B6" s="34">
        <v>3.3</v>
      </c>
      <c r="C6" s="33">
        <v>1678.5</v>
      </c>
      <c r="D6" s="33">
        <v>2101</v>
      </c>
      <c r="E6" s="33">
        <v>2073.9</v>
      </c>
      <c r="F6" s="33">
        <f>E6/D6*100</f>
        <v>98.710138029509764</v>
      </c>
      <c r="G6" s="33">
        <f>E6/C6*100</f>
        <v>123.55674709562111</v>
      </c>
      <c r="J6" s="1" t="s">
        <v>42</v>
      </c>
    </row>
    <row r="7" spans="1:10">
      <c r="A7" s="15"/>
      <c r="B7" s="15"/>
      <c r="C7" s="15"/>
      <c r="D7" s="15"/>
      <c r="E7" s="15"/>
      <c r="F7" s="15"/>
      <c r="G7" s="15"/>
    </row>
    <row r="8" spans="1:10">
      <c r="A8" s="15"/>
      <c r="B8" s="15"/>
      <c r="C8" s="15"/>
      <c r="D8" s="15"/>
      <c r="E8" s="15"/>
      <c r="F8" s="15"/>
      <c r="G8" s="15"/>
    </row>
    <row r="9" spans="1:10">
      <c r="A9" s="15"/>
      <c r="B9" s="15"/>
      <c r="C9" s="15"/>
      <c r="D9" s="15"/>
      <c r="E9" s="15"/>
      <c r="F9" s="15"/>
      <c r="G9" s="15"/>
    </row>
    <row r="10" spans="1:10">
      <c r="A10" s="53" t="s">
        <v>40</v>
      </c>
      <c r="B10" s="53"/>
      <c r="C10" s="53"/>
      <c r="D10" s="53"/>
      <c r="E10" s="53"/>
      <c r="F10" s="53"/>
      <c r="G10" s="53"/>
    </row>
    <row r="11" spans="1:10">
      <c r="A11" s="15"/>
      <c r="B11" s="15"/>
      <c r="C11" s="15"/>
      <c r="D11" s="15"/>
      <c r="E11" s="15"/>
      <c r="F11" s="15"/>
      <c r="G11" s="15"/>
    </row>
    <row r="12" spans="1:10">
      <c r="A12" s="15"/>
      <c r="B12" s="15"/>
      <c r="C12" s="15"/>
      <c r="D12" s="15"/>
      <c r="E12" s="15"/>
      <c r="F12" s="15"/>
      <c r="G12" s="15"/>
    </row>
    <row r="13" spans="1:10">
      <c r="A13" s="15"/>
      <c r="B13" s="15"/>
      <c r="C13" s="15"/>
      <c r="D13" s="15"/>
      <c r="E13" s="15"/>
      <c r="F13" s="15"/>
      <c r="G13" s="15"/>
    </row>
    <row r="14" spans="1:10">
      <c r="A14" s="15"/>
      <c r="B14" s="15"/>
      <c r="C14" s="15"/>
      <c r="D14" s="15"/>
      <c r="E14" s="15"/>
      <c r="F14" s="15"/>
      <c r="G14" s="15"/>
    </row>
    <row r="15" spans="1:10">
      <c r="A15" s="15"/>
      <c r="B15" s="15"/>
      <c r="C15" s="15"/>
      <c r="D15" s="15"/>
      <c r="E15" s="15"/>
      <c r="F15" s="15"/>
      <c r="G15" s="15"/>
    </row>
    <row r="16" spans="1:10">
      <c r="A16" s="15"/>
      <c r="B16" s="15"/>
      <c r="C16" s="15"/>
      <c r="D16" s="15"/>
      <c r="E16" s="15"/>
      <c r="F16" s="15"/>
      <c r="G16" s="15"/>
    </row>
    <row r="17" spans="1:7">
      <c r="A17" s="15"/>
      <c r="B17" s="15"/>
      <c r="C17" s="15"/>
      <c r="D17" s="15"/>
      <c r="E17" s="15"/>
      <c r="F17" s="15"/>
      <c r="G17" s="15"/>
    </row>
    <row r="18" spans="1:7">
      <c r="A18" s="15"/>
      <c r="B18" s="15"/>
      <c r="C18" s="15"/>
      <c r="D18" s="15"/>
      <c r="E18" s="15"/>
      <c r="F18" s="15"/>
      <c r="G18" s="15"/>
    </row>
    <row r="19" spans="1:7">
      <c r="A19" s="15"/>
      <c r="B19" s="15"/>
      <c r="C19" s="15"/>
      <c r="D19" s="15"/>
      <c r="E19" s="15"/>
      <c r="F19" s="15"/>
      <c r="G19" s="15"/>
    </row>
    <row r="20" spans="1:7">
      <c r="A20" s="15"/>
      <c r="B20" s="15"/>
      <c r="C20" s="15"/>
      <c r="D20" s="15"/>
      <c r="E20" s="15"/>
      <c r="F20" s="15"/>
      <c r="G20" s="15"/>
    </row>
    <row r="21" spans="1:7">
      <c r="A21" s="15"/>
      <c r="B21" s="15"/>
      <c r="C21" s="15"/>
      <c r="D21" s="15"/>
      <c r="E21" s="15"/>
      <c r="F21" s="15"/>
      <c r="G21" s="15"/>
    </row>
    <row r="22" spans="1:7">
      <c r="A22" s="15"/>
      <c r="B22" s="15"/>
      <c r="C22" s="15"/>
      <c r="D22" s="15"/>
      <c r="E22" s="15"/>
      <c r="F22" s="15"/>
      <c r="G22" s="15"/>
    </row>
    <row r="23" spans="1:7">
      <c r="A23" s="15"/>
      <c r="B23" s="15"/>
      <c r="C23" s="15"/>
      <c r="D23" s="15"/>
      <c r="E23" s="15"/>
      <c r="F23" s="15"/>
      <c r="G23" s="15"/>
    </row>
    <row r="24" spans="1:7">
      <c r="A24" s="15"/>
      <c r="B24" s="15"/>
      <c r="C24" s="15"/>
      <c r="D24" s="15"/>
      <c r="E24" s="15"/>
      <c r="F24" s="15"/>
      <c r="G24" s="15"/>
    </row>
    <row r="25" spans="1:7">
      <c r="A25" s="15"/>
      <c r="B25" s="15"/>
      <c r="C25" s="15"/>
      <c r="D25" s="15"/>
      <c r="E25" s="15"/>
      <c r="F25" s="15"/>
      <c r="G25" s="15"/>
    </row>
    <row r="26" spans="1:7">
      <c r="A26" s="15"/>
      <c r="B26" s="15"/>
      <c r="C26" s="15"/>
      <c r="D26" s="15"/>
      <c r="E26" s="15"/>
      <c r="F26" s="15"/>
      <c r="G26" s="15"/>
    </row>
    <row r="27" spans="1:7">
      <c r="A27" s="15"/>
      <c r="B27" s="15"/>
      <c r="C27" s="15"/>
      <c r="D27" s="15"/>
      <c r="E27" s="15"/>
      <c r="F27" s="15"/>
      <c r="G27" s="15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E6" sqref="E6"/>
    </sheetView>
  </sheetViews>
  <sheetFormatPr defaultRowHeight="15"/>
  <cols>
    <col min="1" max="1" width="36" style="1" customWidth="1"/>
    <col min="2" max="2" width="15.285156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3.7109375" style="1" customWidth="1"/>
    <col min="7" max="16384" width="9.140625" style="1"/>
  </cols>
  <sheetData>
    <row r="1" spans="1:7">
      <c r="A1" s="15"/>
      <c r="B1" s="15"/>
      <c r="C1" s="15"/>
      <c r="D1" s="15"/>
      <c r="E1" s="15"/>
      <c r="F1" s="15"/>
    </row>
    <row r="2" spans="1:7" ht="100.5" customHeight="1">
      <c r="A2" s="54" t="s">
        <v>114</v>
      </c>
      <c r="B2" s="53"/>
      <c r="C2" s="53"/>
      <c r="D2" s="53"/>
      <c r="E2" s="53"/>
      <c r="F2" s="53"/>
    </row>
    <row r="3" spans="1:7">
      <c r="A3" s="15"/>
      <c r="B3" s="15"/>
      <c r="C3" s="15"/>
      <c r="D3" s="15"/>
      <c r="E3" s="15"/>
      <c r="F3" s="16"/>
    </row>
    <row r="4" spans="1:7" ht="81" customHeight="1">
      <c r="A4" s="6" t="s">
        <v>62</v>
      </c>
      <c r="B4" s="9" t="s">
        <v>105</v>
      </c>
      <c r="C4" s="9" t="s">
        <v>106</v>
      </c>
      <c r="D4" s="9" t="s">
        <v>107</v>
      </c>
      <c r="E4" s="9" t="s">
        <v>83</v>
      </c>
      <c r="F4" s="9" t="s">
        <v>82</v>
      </c>
    </row>
    <row r="5" spans="1:7" s="3" customFormat="1" ht="73.5" customHeight="1">
      <c r="A5" s="23" t="s">
        <v>72</v>
      </c>
      <c r="B5" s="38">
        <v>2</v>
      </c>
      <c r="C5" s="38">
        <v>0</v>
      </c>
      <c r="D5" s="38">
        <v>0</v>
      </c>
      <c r="E5" s="52">
        <v>0</v>
      </c>
      <c r="F5" s="52">
        <v>0</v>
      </c>
    </row>
    <row r="6" spans="1:7" ht="63.75" customHeight="1">
      <c r="A6" s="22" t="s">
        <v>64</v>
      </c>
      <c r="B6" s="52">
        <v>520.29999999999995</v>
      </c>
      <c r="C6" s="52">
        <v>730.3</v>
      </c>
      <c r="D6" s="52">
        <v>680</v>
      </c>
      <c r="E6" s="52">
        <f>D6/C6*100</f>
        <v>93.11241955360812</v>
      </c>
      <c r="F6" s="52">
        <f t="shared" ref="F6:F9" si="0">D6/B6*100</f>
        <v>130.693830482414</v>
      </c>
    </row>
    <row r="7" spans="1:7" s="4" customFormat="1" ht="87.75" customHeight="1">
      <c r="A7" s="24" t="s">
        <v>92</v>
      </c>
      <c r="B7" s="52">
        <v>7755.5</v>
      </c>
      <c r="C7" s="52">
        <v>8069.6</v>
      </c>
      <c r="D7" s="52">
        <v>8069.5</v>
      </c>
      <c r="E7" s="52">
        <f t="shared" ref="E7:E9" si="1">D7/C7*100</f>
        <v>99.998760781203515</v>
      </c>
      <c r="F7" s="52">
        <f t="shared" si="0"/>
        <v>104.04873960415189</v>
      </c>
    </row>
    <row r="8" spans="1:7" ht="63.75" customHeight="1">
      <c r="A8" s="24" t="s">
        <v>93</v>
      </c>
      <c r="B8" s="52">
        <v>0</v>
      </c>
      <c r="C8" s="52">
        <v>5100.3</v>
      </c>
      <c r="D8" s="52">
        <v>4870.6000000000004</v>
      </c>
      <c r="E8" s="52">
        <f t="shared" si="1"/>
        <v>95.496343352351829</v>
      </c>
      <c r="F8" s="52">
        <v>0</v>
      </c>
      <c r="G8" s="4"/>
    </row>
    <row r="9" spans="1:7" ht="33" customHeight="1">
      <c r="A9" s="17" t="s">
        <v>63</v>
      </c>
      <c r="B9" s="39">
        <f t="shared" ref="B9" si="2">B6+B8+B5+B7</f>
        <v>8277.7999999999993</v>
      </c>
      <c r="C9" s="39">
        <f>C6+C8+C5+C7</f>
        <v>13900.2</v>
      </c>
      <c r="D9" s="39">
        <f t="shared" ref="D9" si="3">D6+D8+D5+D7</f>
        <v>13620.1</v>
      </c>
      <c r="E9" s="39">
        <f t="shared" si="1"/>
        <v>97.98492108027223</v>
      </c>
      <c r="F9" s="39">
        <f t="shared" si="0"/>
        <v>164.53767909347897</v>
      </c>
      <c r="G9" s="4"/>
    </row>
    <row r="10" spans="1:7">
      <c r="A10" s="15"/>
      <c r="B10" s="15"/>
      <c r="C10" s="15"/>
      <c r="D10" s="15"/>
      <c r="E10" s="15"/>
      <c r="F10" s="15"/>
    </row>
    <row r="11" spans="1:7">
      <c r="A11" s="15"/>
      <c r="B11" s="15"/>
      <c r="C11" s="15"/>
      <c r="D11" s="15"/>
      <c r="E11" s="15"/>
      <c r="F11" s="15"/>
    </row>
    <row r="12" spans="1:7">
      <c r="A12" s="53" t="s">
        <v>40</v>
      </c>
      <c r="B12" s="53"/>
      <c r="C12" s="53"/>
      <c r="D12" s="53"/>
      <c r="E12" s="53"/>
      <c r="F12" s="53"/>
    </row>
    <row r="13" spans="1:7">
      <c r="A13" s="15"/>
      <c r="B13" s="15"/>
      <c r="C13" s="15"/>
      <c r="D13" s="15"/>
      <c r="E13" s="15"/>
      <c r="F13" s="15"/>
    </row>
    <row r="14" spans="1:7">
      <c r="A14" s="15"/>
      <c r="B14" s="15"/>
      <c r="C14" s="15"/>
      <c r="D14" s="15"/>
      <c r="E14" s="15"/>
      <c r="F14" s="15"/>
    </row>
    <row r="15" spans="1:7">
      <c r="A15" s="15"/>
      <c r="B15" s="15"/>
      <c r="C15" s="15"/>
      <c r="D15" s="15"/>
      <c r="E15" s="15"/>
      <c r="F15" s="15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2024-01-26T13:05:47Z</cp:lastPrinted>
  <dcterms:created xsi:type="dcterms:W3CDTF">2017-04-17T10:25:39Z</dcterms:created>
  <dcterms:modified xsi:type="dcterms:W3CDTF">2024-01-31T04:19:30Z</dcterms:modified>
</cp:coreProperties>
</file>