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010" yWindow="-135" windowWidth="15075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4519"/>
</workbook>
</file>

<file path=xl/calcChain.xml><?xml version="1.0" encoding="utf-8"?>
<calcChain xmlns="http://schemas.openxmlformats.org/spreadsheetml/2006/main">
  <c r="G33" i="1"/>
  <c r="G36"/>
  <c r="G37"/>
  <c r="G38"/>
  <c r="G39"/>
  <c r="G41"/>
  <c r="G42"/>
  <c r="G43"/>
  <c r="G44"/>
  <c r="F33"/>
  <c r="F34"/>
  <c r="F35"/>
  <c r="F36"/>
  <c r="F37"/>
  <c r="F38"/>
  <c r="F39"/>
  <c r="F40"/>
  <c r="F41"/>
  <c r="F42"/>
  <c r="F43"/>
  <c r="F44"/>
  <c r="E43"/>
  <c r="E38"/>
  <c r="E41"/>
  <c r="E32"/>
  <c r="C45"/>
  <c r="C30"/>
  <c r="C32"/>
  <c r="C36"/>
  <c r="C38"/>
  <c r="C41"/>
  <c r="C43"/>
  <c r="G8" l="1"/>
  <c r="G9"/>
  <c r="G11"/>
  <c r="G12"/>
  <c r="G14"/>
  <c r="G17"/>
  <c r="G19"/>
  <c r="G22"/>
  <c r="G23"/>
  <c r="G25"/>
  <c r="G26"/>
  <c r="G27"/>
  <c r="G28"/>
  <c r="F8"/>
  <c r="F9"/>
  <c r="F10"/>
  <c r="F11"/>
  <c r="F12"/>
  <c r="F13"/>
  <c r="F14"/>
  <c r="F15"/>
  <c r="F16"/>
  <c r="F17"/>
  <c r="F22"/>
  <c r="F23"/>
  <c r="F24"/>
  <c r="F25"/>
  <c r="F26"/>
  <c r="F27"/>
  <c r="F28"/>
  <c r="E21"/>
  <c r="G21" s="1"/>
  <c r="D21"/>
  <c r="D5" s="1"/>
  <c r="C21"/>
  <c r="C5" s="1"/>
  <c r="G7"/>
  <c r="F7"/>
  <c r="E5" l="1"/>
  <c r="F21"/>
  <c r="D38"/>
  <c r="D43"/>
  <c r="D41"/>
  <c r="D36"/>
  <c r="D32"/>
  <c r="D30" s="1"/>
  <c r="D45" s="1"/>
  <c r="B9" i="3"/>
  <c r="G6" i="2"/>
  <c r="F6"/>
  <c r="F6" i="3"/>
  <c r="E8"/>
  <c r="E7"/>
  <c r="E5"/>
  <c r="C9"/>
  <c r="D9"/>
  <c r="F7"/>
  <c r="C48" i="1"/>
  <c r="C46" s="1"/>
  <c r="G5" i="2"/>
  <c r="G5" i="1" l="1"/>
  <c r="F5"/>
  <c r="E45"/>
  <c r="G32"/>
  <c r="E9" i="3"/>
  <c r="F9"/>
  <c r="E30" i="1"/>
  <c r="F32"/>
  <c r="E48"/>
  <c r="G30" l="1"/>
  <c r="E6" i="3"/>
  <c r="D48" i="1" l="1"/>
  <c r="D46" s="1"/>
  <c r="E46"/>
  <c r="F5" i="2"/>
  <c r="F30" i="1" l="1"/>
</calcChain>
</file>

<file path=xl/sharedStrings.xml><?xml version="1.0" encoding="utf-8"?>
<sst xmlns="http://schemas.openxmlformats.org/spreadsheetml/2006/main" count="117" uniqueCount="106">
  <si>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</si>
  <si>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</si>
  <si>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</si>
  <si>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</si>
  <si>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</si>
  <si>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</si>
  <si>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</si>
  <si>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</si>
  <si>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</si>
  <si>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</si>
  <si>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</si>
  <si>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</si>
  <si>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</si>
  <si>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</si>
  <si>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</si>
  <si>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</si>
  <si>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</si>
  <si>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</si>
  <si>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</si>
  <si>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</si>
  <si>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</si>
  <si>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</si>
  <si>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</si>
  <si>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</si>
  <si>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</si>
  <si>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</si>
  <si>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</si>
  <si>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</si>
  <si>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</si>
  <si>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</si>
  <si>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</si>
  <si>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</si>
  <si>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</si>
  <si>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</si>
  <si>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</si>
  <si>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</si>
  <si>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</si>
  <si>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</si>
  <si>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</si>
  <si>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</si>
  <si>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</si>
  <si>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</si>
  <si>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</si>
  <si>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</si>
  <si>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</si>
  <si>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</si>
  <si>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</si>
  <si>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</si>
  <si>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</si>
  <si>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</si>
  <si>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</si>
  <si>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</si>
  <si>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</si>
  <si>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</si>
  <si>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</si>
  <si>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</si>
  <si>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</si>
  <si>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</si>
  <si>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</si>
  <si>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</si>
  <si>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11651000020000110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</si>
  <si>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</si>
  <si>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</si>
  <si>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</si>
  <si>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</si>
  <si>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</si>
  <si>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</si>
  <si>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</si>
  <si>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</si>
  <si>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</si>
  <si>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</si>
  <si>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</si>
  <si>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</si>
  <si>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</si>
  <si>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</si>
  <si>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</si>
  <si>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</si>
  <si>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</si>
  <si>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</si>
  <si>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</si>
  <si>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Исполнено на 1 апреля 2021 г. (тыс.руб)</t>
  </si>
  <si>
    <t>Исполнено на       1 апреля 2021 г. (тыс.руб)</t>
  </si>
  <si>
    <t>Муниципальная программа "Текущий ремонт и укрепление материально-технической базы МБУК «КДЦ Липовского МО» на 2021 год»</t>
  </si>
  <si>
    <t>Субсидии</t>
  </si>
  <si>
    <t>11651000020000140</t>
  </si>
  <si>
    <t>20220000000000150</t>
  </si>
  <si>
    <t>-</t>
  </si>
  <si>
    <t>20216001100001150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</si>
  <si>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2022 года     
</t>
  </si>
  <si>
    <t>Утвержденные бюджетные назначения на           1 апреля 2022 г. (тыс.руб)</t>
  </si>
  <si>
    <t>Исполнено на       1 апреля 2022 г. (тыс.руб)</t>
  </si>
  <si>
    <t>% исполнения плана 2022 года</t>
  </si>
  <si>
    <t>% исполнения 2022 года к 2021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</si>
  <si>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апреля 2022 года     
</t>
  </si>
  <si>
    <t>Исполнено на 1 апреля 2022 г. (тыс.руб)</t>
  </si>
  <si>
    <t>Другие вопросы в области национальной экономики</t>
  </si>
  <si>
    <t>00 0412 0000000000 000</t>
  </si>
  <si>
    <t>Налоги на товары ( работы, услуги) реализуемые на территории Российской Федерации</t>
  </si>
  <si>
    <t>Прочие неналоговые доходы</t>
  </si>
  <si>
    <t>11705000000000180</t>
  </si>
  <si>
    <t>Безвозмездные поступления юридических лиц</t>
  </si>
  <si>
    <t>20405099100000150</t>
  </si>
  <si>
    <t>св. 2,1 раза</t>
  </si>
  <si>
    <t>св. 2,2 раза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</si>
  <si>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апреля 2022 года     
</t>
  </si>
  <si>
    <t>% исполнения плана                       2022 года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</si>
</sst>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2">
      <alignment horizontal="left" wrapText="1"/>
    </xf>
    <xf numFmtId="0" fontId="7" fillId="0" borderId="0"/>
    <xf numFmtId="0" fontId="9" fillId="0" borderId="0"/>
    <xf numFmtId="0" fontId="9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165" fontId="8" fillId="0" borderId="1" xfId="3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horizontal="left" vertical="top" wrapText="1"/>
    </xf>
    <xf numFmtId="37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5" fontId="8" fillId="0" borderId="1" xfId="2" applyNumberFormat="1" applyFont="1" applyFill="1" applyBorder="1" applyAlignment="1" applyProtection="1">
      <alignment wrapText="1"/>
      <protection hidden="1"/>
    </xf>
    <xf numFmtId="165" fontId="8" fillId="0" borderId="1" xfId="4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1" fillId="2" borderId="1" xfId="0" applyFont="1" applyFill="1" applyBorder="1" applyAlignment="1">
      <alignment horizontal="center" vertical="top" wrapText="1"/>
    </xf>
    <xf numFmtId="164" fontId="10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topLeftCell="A2" workbookViewId="0">
      <selection activeCell="D10" sqref="D10"/>
    </sheetView>
  </sheetViews>
  <sheetFormatPr defaultRowHeight="12.75"/>
  <cols>
    <col min="1" max="1" width="44" style="5" customWidth="1"/>
    <col min="2" max="2" width="20.5703125" style="5" customWidth="1"/>
    <col min="3" max="3" width="11.7109375" style="5" customWidth="1"/>
    <col min="4" max="4" width="15" style="5" customWidth="1"/>
    <col min="5" max="5" width="11.5703125" style="5" customWidth="1"/>
    <col min="6" max="6" width="11.140625" style="5" customWidth="1"/>
    <col min="7" max="7" width="11.42578125" style="5" customWidth="1"/>
    <col min="8" max="16384" width="9.140625" style="5"/>
  </cols>
  <sheetData>
    <row r="1" spans="1:8" hidden="1"/>
    <row r="2" spans="1:8" ht="58.5" customHeight="1">
      <c r="A2" s="51" t="s">
        <v>104</v>
      </c>
      <c r="B2" s="50"/>
      <c r="C2" s="50"/>
      <c r="D2" s="50"/>
      <c r="E2" s="50"/>
      <c r="F2" s="50"/>
      <c r="G2" s="50"/>
    </row>
    <row r="3" spans="1:8" ht="9.75" customHeight="1">
      <c r="G3" s="6" t="s">
        <v>40</v>
      </c>
    </row>
    <row r="4" spans="1:8" ht="66.75" customHeight="1">
      <c r="A4" s="1" t="s">
        <v>0</v>
      </c>
      <c r="B4" s="1" t="s">
        <v>1</v>
      </c>
      <c r="C4" s="1" t="s">
        <v>80</v>
      </c>
      <c r="D4" s="1" t="s">
        <v>89</v>
      </c>
      <c r="E4" s="1" t="s">
        <v>94</v>
      </c>
      <c r="F4" s="28" t="s">
        <v>105</v>
      </c>
      <c r="G4" s="28" t="s">
        <v>92</v>
      </c>
    </row>
    <row r="5" spans="1:8" ht="18" customHeight="1">
      <c r="A5" s="22" t="s">
        <v>2</v>
      </c>
      <c r="B5" s="23"/>
      <c r="C5" s="38">
        <f>C7+C21</f>
        <v>2145.8000000000002</v>
      </c>
      <c r="D5" s="38">
        <f>D7+D21</f>
        <v>13742</v>
      </c>
      <c r="E5" s="38">
        <f>E7+E21</f>
        <v>1185.1999999999998</v>
      </c>
      <c r="F5" s="38">
        <f t="shared" ref="F5:F28" si="0">E5/D5*100</f>
        <v>8.6246543443457995</v>
      </c>
      <c r="G5" s="38">
        <f t="shared" ref="G5:G28" si="1">E5/C5*100</f>
        <v>55.233479355019099</v>
      </c>
      <c r="H5" s="36"/>
    </row>
    <row r="6" spans="1:8" ht="15" customHeight="1">
      <c r="A6" s="18" t="s">
        <v>3</v>
      </c>
      <c r="B6" s="19"/>
      <c r="C6" s="41"/>
      <c r="D6" s="41"/>
      <c r="E6" s="41"/>
      <c r="F6" s="47"/>
      <c r="G6" s="47"/>
      <c r="H6" s="36"/>
    </row>
    <row r="7" spans="1:8" ht="20.25" customHeight="1">
      <c r="A7" s="13" t="s">
        <v>44</v>
      </c>
      <c r="B7" s="14">
        <v>1E+16</v>
      </c>
      <c r="C7" s="16">
        <v>781.2</v>
      </c>
      <c r="D7" s="39">
        <v>6559.6</v>
      </c>
      <c r="E7" s="39">
        <v>1039.0999999999999</v>
      </c>
      <c r="F7" s="47">
        <f t="shared" si="0"/>
        <v>15.840904933227634</v>
      </c>
      <c r="G7" s="47">
        <f t="shared" si="1"/>
        <v>133.01331285202252</v>
      </c>
      <c r="H7" s="36"/>
    </row>
    <row r="8" spans="1:8" ht="18" customHeight="1">
      <c r="A8" s="13" t="s">
        <v>45</v>
      </c>
      <c r="B8" s="14">
        <v>1.01E+16</v>
      </c>
      <c r="C8" s="16">
        <v>210.3</v>
      </c>
      <c r="D8" s="39">
        <v>1048.5999999999999</v>
      </c>
      <c r="E8" s="39">
        <v>143.69999999999999</v>
      </c>
      <c r="F8" s="47">
        <f t="shared" si="0"/>
        <v>13.703986267404158</v>
      </c>
      <c r="G8" s="47">
        <f t="shared" si="1"/>
        <v>68.330955777460773</v>
      </c>
      <c r="H8" s="36"/>
    </row>
    <row r="9" spans="1:8" ht="20.25" customHeight="1">
      <c r="A9" s="13" t="s">
        <v>46</v>
      </c>
      <c r="B9" s="15" t="s">
        <v>47</v>
      </c>
      <c r="C9" s="16">
        <v>210.3</v>
      </c>
      <c r="D9" s="39">
        <v>1048.5999999999999</v>
      </c>
      <c r="E9" s="39">
        <v>143.69999999999999</v>
      </c>
      <c r="F9" s="47">
        <f t="shared" si="0"/>
        <v>13.703986267404158</v>
      </c>
      <c r="G9" s="47">
        <f t="shared" si="1"/>
        <v>68.330955777460773</v>
      </c>
      <c r="H9" s="36"/>
    </row>
    <row r="10" spans="1:8" ht="31.5" customHeight="1">
      <c r="A10" s="13" t="s">
        <v>97</v>
      </c>
      <c r="B10" s="14">
        <v>1.03E+16</v>
      </c>
      <c r="C10" s="16">
        <v>0</v>
      </c>
      <c r="D10" s="39">
        <v>1757.1</v>
      </c>
      <c r="E10" s="39">
        <v>457</v>
      </c>
      <c r="F10" s="47">
        <f t="shared" si="0"/>
        <v>26.008764441409145</v>
      </c>
      <c r="G10" s="47">
        <v>0</v>
      </c>
      <c r="H10" s="36"/>
    </row>
    <row r="11" spans="1:8" ht="19.5" customHeight="1">
      <c r="A11" s="13" t="s">
        <v>48</v>
      </c>
      <c r="B11" s="14">
        <v>1.05E+16</v>
      </c>
      <c r="C11" s="16">
        <v>363.8</v>
      </c>
      <c r="D11" s="39">
        <v>71.5</v>
      </c>
      <c r="E11" s="39">
        <v>0</v>
      </c>
      <c r="F11" s="47">
        <f t="shared" si="0"/>
        <v>0</v>
      </c>
      <c r="G11" s="47">
        <f t="shared" si="1"/>
        <v>0</v>
      </c>
      <c r="H11" s="36"/>
    </row>
    <row r="12" spans="1:8" ht="18.75" customHeight="1">
      <c r="A12" s="13" t="s">
        <v>49</v>
      </c>
      <c r="B12" s="15" t="s">
        <v>50</v>
      </c>
      <c r="C12" s="16">
        <v>363.8</v>
      </c>
      <c r="D12" s="39">
        <v>71.5</v>
      </c>
      <c r="E12" s="39">
        <v>0</v>
      </c>
      <c r="F12" s="47">
        <f t="shared" si="0"/>
        <v>0</v>
      </c>
      <c r="G12" s="47">
        <f t="shared" si="1"/>
        <v>0</v>
      </c>
      <c r="H12" s="36"/>
    </row>
    <row r="13" spans="1:8" ht="18" customHeight="1">
      <c r="A13" s="13" t="s">
        <v>51</v>
      </c>
      <c r="B13" s="14">
        <v>1.06E+16</v>
      </c>
      <c r="C13" s="16">
        <v>206.5</v>
      </c>
      <c r="D13" s="39">
        <v>3653.3</v>
      </c>
      <c r="E13" s="39">
        <v>438.3</v>
      </c>
      <c r="F13" s="47">
        <f t="shared" si="0"/>
        <v>11.997372238797798</v>
      </c>
      <c r="G13" s="47" t="s">
        <v>102</v>
      </c>
      <c r="H13" s="48"/>
    </row>
    <row r="14" spans="1:8" ht="15.75" customHeight="1">
      <c r="A14" s="13" t="s">
        <v>52</v>
      </c>
      <c r="B14" s="15" t="s">
        <v>53</v>
      </c>
      <c r="C14" s="16">
        <v>12.2</v>
      </c>
      <c r="D14" s="39">
        <v>310</v>
      </c>
      <c r="E14" s="39">
        <v>9.6999999999999993</v>
      </c>
      <c r="F14" s="47">
        <f t="shared" si="0"/>
        <v>3.129032258064516</v>
      </c>
      <c r="G14" s="47">
        <f t="shared" si="1"/>
        <v>79.508196721311478</v>
      </c>
      <c r="H14" s="36"/>
    </row>
    <row r="15" spans="1:8" ht="17.25" customHeight="1">
      <c r="A15" s="13" t="s">
        <v>54</v>
      </c>
      <c r="B15" s="15" t="s">
        <v>55</v>
      </c>
      <c r="C15" s="16">
        <v>194.3</v>
      </c>
      <c r="D15" s="39">
        <v>3343.3</v>
      </c>
      <c r="E15" s="39">
        <v>428.6</v>
      </c>
      <c r="F15" s="47">
        <f t="shared" si="0"/>
        <v>12.81966918912452</v>
      </c>
      <c r="G15" s="47" t="s">
        <v>103</v>
      </c>
      <c r="H15" s="36"/>
    </row>
    <row r="16" spans="1:8" ht="18.75" customHeight="1">
      <c r="A16" s="13" t="s">
        <v>56</v>
      </c>
      <c r="B16" s="14">
        <v>1.08E+16</v>
      </c>
      <c r="C16" s="16"/>
      <c r="D16" s="39">
        <v>0.1</v>
      </c>
      <c r="E16" s="39">
        <v>0.1</v>
      </c>
      <c r="F16" s="47">
        <f t="shared" si="0"/>
        <v>100</v>
      </c>
      <c r="G16" s="47">
        <v>0</v>
      </c>
      <c r="H16" s="36"/>
    </row>
    <row r="17" spans="1:8" ht="15" hidden="1" customHeight="1">
      <c r="A17" s="13" t="s">
        <v>57</v>
      </c>
      <c r="B17" s="15" t="s">
        <v>58</v>
      </c>
      <c r="C17" s="41"/>
      <c r="D17" s="40">
        <v>29</v>
      </c>
      <c r="E17" s="40"/>
      <c r="F17" s="47">
        <f t="shared" si="0"/>
        <v>0</v>
      </c>
      <c r="G17" s="47" t="e">
        <f t="shared" si="1"/>
        <v>#DIV/0!</v>
      </c>
      <c r="H17" s="36"/>
    </row>
    <row r="18" spans="1:8" ht="15" hidden="1" customHeight="1">
      <c r="A18" s="13" t="s">
        <v>59</v>
      </c>
      <c r="B18" s="15" t="s">
        <v>60</v>
      </c>
      <c r="C18" s="41"/>
      <c r="D18" s="41"/>
      <c r="E18" s="41"/>
      <c r="F18" s="47">
        <v>0</v>
      </c>
      <c r="G18" s="47">
        <v>0</v>
      </c>
      <c r="H18" s="36"/>
    </row>
    <row r="19" spans="1:8" ht="21" customHeight="1">
      <c r="A19" s="13" t="s">
        <v>59</v>
      </c>
      <c r="B19" s="45" t="s">
        <v>84</v>
      </c>
      <c r="C19" s="41">
        <v>0.5</v>
      </c>
      <c r="D19" s="41">
        <v>0</v>
      </c>
      <c r="E19" s="41">
        <v>0</v>
      </c>
      <c r="F19" s="47">
        <v>0</v>
      </c>
      <c r="G19" s="47">
        <f t="shared" si="1"/>
        <v>0</v>
      </c>
      <c r="H19" s="36"/>
    </row>
    <row r="20" spans="1:8" ht="15" hidden="1" customHeight="1">
      <c r="A20" s="13" t="s">
        <v>98</v>
      </c>
      <c r="B20" s="45" t="s">
        <v>99</v>
      </c>
      <c r="C20" s="41"/>
      <c r="D20" s="41"/>
      <c r="E20" s="41"/>
      <c r="F20" s="47">
        <v>0</v>
      </c>
      <c r="G20" s="47">
        <v>0</v>
      </c>
      <c r="H20" s="36"/>
    </row>
    <row r="21" spans="1:8" ht="32.25" customHeight="1">
      <c r="A21" s="13" t="s">
        <v>61</v>
      </c>
      <c r="B21" s="15" t="s">
        <v>71</v>
      </c>
      <c r="C21" s="41">
        <f>C25+C27+C22</f>
        <v>1364.6000000000001</v>
      </c>
      <c r="D21" s="40">
        <f>D22+D24+D25+D27+D29</f>
        <v>7182.4000000000005</v>
      </c>
      <c r="E21" s="40">
        <f>E22+E24+E25+E27+E29</f>
        <v>146.1</v>
      </c>
      <c r="F21" s="47">
        <f t="shared" si="0"/>
        <v>2.034139006460236</v>
      </c>
      <c r="G21" s="47">
        <f t="shared" si="1"/>
        <v>10.706434119888611</v>
      </c>
      <c r="H21" s="36"/>
    </row>
    <row r="22" spans="1:8" ht="30" customHeight="1">
      <c r="A22" s="13" t="s">
        <v>77</v>
      </c>
      <c r="B22" s="15" t="s">
        <v>72</v>
      </c>
      <c r="C22" s="41">
        <v>26.7</v>
      </c>
      <c r="D22" s="39">
        <v>110.6</v>
      </c>
      <c r="E22" s="39">
        <v>27.7</v>
      </c>
      <c r="F22" s="47">
        <f t="shared" si="0"/>
        <v>25.045207956600361</v>
      </c>
      <c r="G22" s="47">
        <f t="shared" si="1"/>
        <v>103.74531835205994</v>
      </c>
      <c r="H22" s="36"/>
    </row>
    <row r="23" spans="1:8" ht="42" customHeight="1">
      <c r="A23" s="13" t="s">
        <v>62</v>
      </c>
      <c r="B23" s="15" t="s">
        <v>87</v>
      </c>
      <c r="C23" s="41">
        <v>26.7</v>
      </c>
      <c r="D23" s="39">
        <v>110.6</v>
      </c>
      <c r="E23" s="39">
        <v>27.7</v>
      </c>
      <c r="F23" s="47">
        <f t="shared" si="0"/>
        <v>25.045207956600361</v>
      </c>
      <c r="G23" s="47">
        <f t="shared" si="1"/>
        <v>103.74531835205994</v>
      </c>
      <c r="H23" s="36"/>
    </row>
    <row r="24" spans="1:8" ht="17.25" customHeight="1">
      <c r="A24" s="13" t="s">
        <v>83</v>
      </c>
      <c r="B24" s="46" t="s">
        <v>85</v>
      </c>
      <c r="C24" s="41">
        <v>0</v>
      </c>
      <c r="D24" s="39">
        <v>6033</v>
      </c>
      <c r="E24" s="39">
        <v>0</v>
      </c>
      <c r="F24" s="47">
        <f t="shared" si="0"/>
        <v>0</v>
      </c>
      <c r="G24" s="47">
        <v>0</v>
      </c>
      <c r="H24" s="36"/>
    </row>
    <row r="25" spans="1:8" ht="42" customHeight="1">
      <c r="A25" s="13" t="s">
        <v>63</v>
      </c>
      <c r="B25" s="15" t="s">
        <v>73</v>
      </c>
      <c r="C25" s="41">
        <v>41.2</v>
      </c>
      <c r="D25" s="39">
        <v>249.2</v>
      </c>
      <c r="E25" s="39">
        <v>41.8</v>
      </c>
      <c r="F25" s="47">
        <f t="shared" si="0"/>
        <v>16.773675762439808</v>
      </c>
      <c r="G25" s="47">
        <f t="shared" si="1"/>
        <v>101.45631067961163</v>
      </c>
      <c r="H25" s="36"/>
    </row>
    <row r="26" spans="1:8" ht="28.5" customHeight="1">
      <c r="A26" s="13" t="s">
        <v>64</v>
      </c>
      <c r="B26" s="15" t="s">
        <v>74</v>
      </c>
      <c r="C26" s="41">
        <v>41.2</v>
      </c>
      <c r="D26" s="39">
        <v>249.2</v>
      </c>
      <c r="E26" s="39">
        <v>41.8</v>
      </c>
      <c r="F26" s="47">
        <f t="shared" si="0"/>
        <v>16.773675762439808</v>
      </c>
      <c r="G26" s="47">
        <f t="shared" si="1"/>
        <v>101.45631067961163</v>
      </c>
      <c r="H26" s="36"/>
    </row>
    <row r="27" spans="1:8" ht="18" customHeight="1">
      <c r="A27" s="13" t="s">
        <v>65</v>
      </c>
      <c r="B27" s="15" t="s">
        <v>75</v>
      </c>
      <c r="C27" s="41">
        <v>1296.7</v>
      </c>
      <c r="D27" s="39">
        <v>789.6</v>
      </c>
      <c r="E27" s="39">
        <v>76.599999999999994</v>
      </c>
      <c r="F27" s="47">
        <f t="shared" si="0"/>
        <v>9.7011144883485301</v>
      </c>
      <c r="G27" s="47">
        <f t="shared" si="1"/>
        <v>5.9073031541605605</v>
      </c>
      <c r="H27" s="36"/>
    </row>
    <row r="28" spans="1:8" ht="28.5" customHeight="1">
      <c r="A28" s="13" t="s">
        <v>66</v>
      </c>
      <c r="B28" s="15" t="s">
        <v>76</v>
      </c>
      <c r="C28" s="41">
        <v>1296.7</v>
      </c>
      <c r="D28" s="39">
        <v>789.6</v>
      </c>
      <c r="E28" s="39">
        <v>76.599999999999994</v>
      </c>
      <c r="F28" s="47">
        <f t="shared" si="0"/>
        <v>9.7011144883485301</v>
      </c>
      <c r="G28" s="47">
        <f t="shared" si="1"/>
        <v>5.9073031541605605</v>
      </c>
      <c r="H28" s="36"/>
    </row>
    <row r="29" spans="1:8" ht="15" hidden="1" customHeight="1">
      <c r="A29" s="13" t="s">
        <v>100</v>
      </c>
      <c r="B29" s="15" t="s">
        <v>101</v>
      </c>
      <c r="C29" s="41" t="s">
        <v>86</v>
      </c>
      <c r="D29" s="39"/>
      <c r="E29" s="39"/>
      <c r="F29" s="47">
        <v>0</v>
      </c>
      <c r="G29" s="47">
        <v>0</v>
      </c>
      <c r="H29" s="36"/>
    </row>
    <row r="30" spans="1:8" ht="21" customHeight="1">
      <c r="A30" s="24" t="s">
        <v>4</v>
      </c>
      <c r="B30" s="25"/>
      <c r="C30" s="35">
        <f>C32+C36+C38+C41+C43</f>
        <v>1723.8000000000002</v>
      </c>
      <c r="D30" s="35">
        <f>D32+D36+D38+D41+D43</f>
        <v>14322.1</v>
      </c>
      <c r="E30" s="35">
        <f>E32+E36+E38+E41+E43</f>
        <v>1530</v>
      </c>
      <c r="F30" s="35">
        <f>E30/D30*100</f>
        <v>10.682790931497475</v>
      </c>
      <c r="G30" s="35">
        <f t="shared" ref="G30:G44" si="2">E30/C30*100</f>
        <v>88.757396449704132</v>
      </c>
      <c r="H30" s="36"/>
    </row>
    <row r="31" spans="1:8" ht="18" customHeight="1">
      <c r="A31" s="8" t="s">
        <v>3</v>
      </c>
      <c r="B31" s="7"/>
      <c r="C31" s="20"/>
      <c r="D31" s="20"/>
      <c r="E31" s="20"/>
      <c r="F31" s="35"/>
      <c r="G31" s="43"/>
      <c r="H31" s="36"/>
    </row>
    <row r="32" spans="1:8" ht="18.75" customHeight="1">
      <c r="A32" s="2" t="s">
        <v>5</v>
      </c>
      <c r="B32" s="9" t="s">
        <v>6</v>
      </c>
      <c r="C32" s="41">
        <f>C33+C34+C35</f>
        <v>663.7</v>
      </c>
      <c r="D32" s="41">
        <f>D33+D34+D35</f>
        <v>3512.2000000000003</v>
      </c>
      <c r="E32" s="41">
        <f>E33+E34+E35</f>
        <v>578.6</v>
      </c>
      <c r="F32" s="43">
        <f t="shared" ref="F32:F44" si="3">E32/D32*100</f>
        <v>16.474004897215419</v>
      </c>
      <c r="G32" s="43">
        <f t="shared" si="2"/>
        <v>87.177941841193302</v>
      </c>
      <c r="H32" s="36"/>
    </row>
    <row r="33" spans="1:8" ht="43.5" customHeight="1">
      <c r="A33" s="2" t="s">
        <v>7</v>
      </c>
      <c r="B33" s="10" t="s">
        <v>8</v>
      </c>
      <c r="C33" s="41">
        <v>663.7</v>
      </c>
      <c r="D33" s="42">
        <v>3499.8</v>
      </c>
      <c r="E33" s="41">
        <v>573.70000000000005</v>
      </c>
      <c r="F33" s="43">
        <f t="shared" si="3"/>
        <v>16.392365278015887</v>
      </c>
      <c r="G33" s="43">
        <f t="shared" si="2"/>
        <v>86.439656471297283</v>
      </c>
      <c r="H33" s="36"/>
    </row>
    <row r="34" spans="1:8" ht="15.75" customHeight="1">
      <c r="A34" s="2" t="s">
        <v>9</v>
      </c>
      <c r="B34" s="9" t="s">
        <v>10</v>
      </c>
      <c r="C34" s="41">
        <v>0</v>
      </c>
      <c r="D34" s="42">
        <v>5</v>
      </c>
      <c r="E34" s="41">
        <v>0</v>
      </c>
      <c r="F34" s="43">
        <f t="shared" si="3"/>
        <v>0</v>
      </c>
      <c r="G34" s="43">
        <v>0</v>
      </c>
      <c r="H34" s="36"/>
    </row>
    <row r="35" spans="1:8" ht="16.5" customHeight="1">
      <c r="A35" s="2" t="s">
        <v>11</v>
      </c>
      <c r="B35" s="9" t="s">
        <v>12</v>
      </c>
      <c r="C35" s="41">
        <v>0</v>
      </c>
      <c r="D35" s="41">
        <v>7.4</v>
      </c>
      <c r="E35" s="41">
        <v>4.9000000000000004</v>
      </c>
      <c r="F35" s="43">
        <f t="shared" si="3"/>
        <v>66.21621621621621</v>
      </c>
      <c r="G35" s="43">
        <v>0</v>
      </c>
      <c r="H35" s="36"/>
    </row>
    <row r="36" spans="1:8" ht="16.5" customHeight="1">
      <c r="A36" s="2" t="s">
        <v>13</v>
      </c>
      <c r="B36" s="9" t="s">
        <v>14</v>
      </c>
      <c r="C36" s="41">
        <f>C37</f>
        <v>41.2</v>
      </c>
      <c r="D36" s="41">
        <f>D37</f>
        <v>249.2</v>
      </c>
      <c r="E36" s="41">
        <v>41.8</v>
      </c>
      <c r="F36" s="43">
        <f t="shared" si="3"/>
        <v>16.773675762439808</v>
      </c>
      <c r="G36" s="43">
        <f t="shared" si="2"/>
        <v>101.45631067961163</v>
      </c>
      <c r="H36" s="36"/>
    </row>
    <row r="37" spans="1:8" ht="16.5" customHeight="1">
      <c r="A37" s="2" t="s">
        <v>15</v>
      </c>
      <c r="B37" s="9" t="s">
        <v>16</v>
      </c>
      <c r="C37" s="41">
        <v>41.2</v>
      </c>
      <c r="D37" s="41">
        <v>249.2</v>
      </c>
      <c r="E37" s="41">
        <v>41.8</v>
      </c>
      <c r="F37" s="43">
        <f t="shared" si="3"/>
        <v>16.773675762439808</v>
      </c>
      <c r="G37" s="43">
        <f t="shared" si="2"/>
        <v>101.45631067961163</v>
      </c>
      <c r="H37" s="36"/>
    </row>
    <row r="38" spans="1:8" ht="15.75" customHeight="1">
      <c r="A38" s="2" t="s">
        <v>17</v>
      </c>
      <c r="B38" s="9" t="s">
        <v>18</v>
      </c>
      <c r="C38" s="41">
        <f>C39+C40</f>
        <v>196.3</v>
      </c>
      <c r="D38" s="41">
        <f>D39+D40</f>
        <v>7860.2000000000007</v>
      </c>
      <c r="E38" s="41">
        <f>E39+E40</f>
        <v>365.1</v>
      </c>
      <c r="F38" s="43">
        <f t="shared" si="3"/>
        <v>4.6449199765909261</v>
      </c>
      <c r="G38" s="43">
        <f t="shared" si="2"/>
        <v>185.99083036169128</v>
      </c>
      <c r="H38" s="36"/>
    </row>
    <row r="39" spans="1:8" ht="15.75" customHeight="1">
      <c r="A39" s="2" t="s">
        <v>19</v>
      </c>
      <c r="B39" s="9" t="s">
        <v>20</v>
      </c>
      <c r="C39" s="41">
        <v>196.3</v>
      </c>
      <c r="D39" s="41">
        <v>7790.1</v>
      </c>
      <c r="E39" s="41">
        <v>295</v>
      </c>
      <c r="F39" s="43">
        <f t="shared" si="3"/>
        <v>3.7868576783353229</v>
      </c>
      <c r="G39" s="43">
        <f t="shared" si="2"/>
        <v>150.28018339276616</v>
      </c>
      <c r="H39" s="36"/>
    </row>
    <row r="40" spans="1:8" ht="17.25" customHeight="1">
      <c r="A40" s="31" t="s">
        <v>95</v>
      </c>
      <c r="B40" s="9" t="s">
        <v>96</v>
      </c>
      <c r="C40" s="41">
        <v>0</v>
      </c>
      <c r="D40" s="41">
        <v>70.099999999999994</v>
      </c>
      <c r="E40" s="41">
        <v>70.099999999999994</v>
      </c>
      <c r="F40" s="43">
        <f t="shared" si="3"/>
        <v>100</v>
      </c>
      <c r="G40" s="43">
        <v>0</v>
      </c>
      <c r="H40" s="36"/>
    </row>
    <row r="41" spans="1:8" ht="17.25" customHeight="1">
      <c r="A41" s="2" t="s">
        <v>21</v>
      </c>
      <c r="B41" s="9" t="s">
        <v>22</v>
      </c>
      <c r="C41" s="41">
        <f>C42</f>
        <v>92.9</v>
      </c>
      <c r="D41" s="41">
        <f>D42</f>
        <v>247.6</v>
      </c>
      <c r="E41" s="41">
        <f>E42</f>
        <v>109.3</v>
      </c>
      <c r="F41" s="43">
        <f t="shared" si="3"/>
        <v>44.143780290791604</v>
      </c>
      <c r="G41" s="43">
        <f t="shared" si="2"/>
        <v>117.6533907427341</v>
      </c>
      <c r="H41" s="36"/>
    </row>
    <row r="42" spans="1:8" ht="15.75" customHeight="1">
      <c r="A42" s="2" t="s">
        <v>23</v>
      </c>
      <c r="B42" s="9" t="s">
        <v>24</v>
      </c>
      <c r="C42" s="41">
        <v>92.9</v>
      </c>
      <c r="D42" s="41">
        <v>247.6</v>
      </c>
      <c r="E42" s="41">
        <v>109.3</v>
      </c>
      <c r="F42" s="43">
        <f t="shared" si="3"/>
        <v>44.143780290791604</v>
      </c>
      <c r="G42" s="43">
        <f t="shared" si="2"/>
        <v>117.6533907427341</v>
      </c>
      <c r="H42" s="36"/>
    </row>
    <row r="43" spans="1:8" ht="16.5" customHeight="1">
      <c r="A43" s="31" t="s">
        <v>79</v>
      </c>
      <c r="B43" s="9" t="s">
        <v>25</v>
      </c>
      <c r="C43" s="41">
        <f>C44</f>
        <v>729.7</v>
      </c>
      <c r="D43" s="41">
        <f>D44</f>
        <v>2452.9</v>
      </c>
      <c r="E43" s="41">
        <f>E44</f>
        <v>435.2</v>
      </c>
      <c r="F43" s="43">
        <f t="shared" si="3"/>
        <v>17.742264258632638</v>
      </c>
      <c r="G43" s="43">
        <f t="shared" si="2"/>
        <v>59.640948334932155</v>
      </c>
      <c r="H43" s="36"/>
    </row>
    <row r="44" spans="1:8" ht="16.5" customHeight="1">
      <c r="A44" s="2" t="s">
        <v>26</v>
      </c>
      <c r="B44" s="9" t="s">
        <v>27</v>
      </c>
      <c r="C44" s="41">
        <v>729.7</v>
      </c>
      <c r="D44" s="41">
        <v>2452.9</v>
      </c>
      <c r="E44" s="41">
        <v>435.2</v>
      </c>
      <c r="F44" s="43">
        <f t="shared" si="3"/>
        <v>17.742264258632638</v>
      </c>
      <c r="G44" s="43">
        <f t="shared" si="2"/>
        <v>59.640948334932155</v>
      </c>
      <c r="H44" s="36"/>
    </row>
    <row r="45" spans="1:8" ht="30.75" customHeight="1">
      <c r="A45" s="8" t="s">
        <v>28</v>
      </c>
      <c r="B45" s="11"/>
      <c r="C45" s="41">
        <f>C5-C30</f>
        <v>422</v>
      </c>
      <c r="D45" s="41">
        <f>D5-D30</f>
        <v>-580.10000000000036</v>
      </c>
      <c r="E45" s="41">
        <f>E5-E30</f>
        <v>-344.80000000000018</v>
      </c>
      <c r="F45" s="41"/>
      <c r="G45" s="41"/>
    </row>
    <row r="46" spans="1:8" ht="17.25" customHeight="1">
      <c r="A46" s="7" t="s">
        <v>29</v>
      </c>
      <c r="B46" s="12"/>
      <c r="C46" s="20">
        <f t="shared" ref="C46" si="4">C48</f>
        <v>-421.99999999999977</v>
      </c>
      <c r="D46" s="20">
        <f t="shared" ref="D46:E46" si="5">D48</f>
        <v>580.10000000000036</v>
      </c>
      <c r="E46" s="20">
        <f t="shared" si="5"/>
        <v>344.79999999999995</v>
      </c>
      <c r="F46" s="20"/>
      <c r="G46" s="20"/>
    </row>
    <row r="47" spans="1:8" ht="15.75" customHeight="1">
      <c r="A47" s="2" t="s">
        <v>3</v>
      </c>
      <c r="B47" s="9"/>
      <c r="C47" s="41"/>
      <c r="D47" s="41"/>
      <c r="E47" s="41"/>
      <c r="F47" s="41"/>
      <c r="G47" s="41"/>
    </row>
    <row r="48" spans="1:8" ht="30.75" customHeight="1">
      <c r="A48" s="2" t="s">
        <v>30</v>
      </c>
      <c r="B48" s="9" t="s">
        <v>31</v>
      </c>
      <c r="C48" s="21">
        <f>C50+C49</f>
        <v>-421.99999999999977</v>
      </c>
      <c r="D48" s="21">
        <f t="shared" ref="D48" si="6">D50+D49</f>
        <v>580.10000000000036</v>
      </c>
      <c r="E48" s="21">
        <f>E50+E49</f>
        <v>344.79999999999995</v>
      </c>
      <c r="F48" s="41"/>
      <c r="G48" s="41"/>
    </row>
    <row r="49" spans="1:7" ht="30" customHeight="1">
      <c r="A49" s="2" t="s">
        <v>32</v>
      </c>
      <c r="B49" s="9" t="s">
        <v>33</v>
      </c>
      <c r="C49" s="41">
        <v>-2389.1999999999998</v>
      </c>
      <c r="D49" s="41">
        <v>-13742</v>
      </c>
      <c r="E49" s="41">
        <v>-1211.9000000000001</v>
      </c>
      <c r="F49" s="41"/>
      <c r="G49" s="41"/>
    </row>
    <row r="50" spans="1:7" ht="30.75" customHeight="1">
      <c r="A50" s="2" t="s">
        <v>34</v>
      </c>
      <c r="B50" s="9" t="s">
        <v>35</v>
      </c>
      <c r="C50" s="41">
        <v>1967.2</v>
      </c>
      <c r="D50" s="41">
        <v>14322.1</v>
      </c>
      <c r="E50" s="41">
        <v>1556.7</v>
      </c>
      <c r="F50" s="41"/>
      <c r="G50" s="41"/>
    </row>
    <row r="51" spans="1:7" ht="12" customHeight="1"/>
    <row r="52" spans="1:7" hidden="1"/>
    <row r="54" spans="1:7" ht="14.25">
      <c r="A54" s="50" t="s">
        <v>42</v>
      </c>
      <c r="B54" s="50"/>
      <c r="C54" s="50"/>
      <c r="D54" s="50"/>
      <c r="E54" s="50"/>
      <c r="F54" s="50"/>
      <c r="G54" s="50"/>
    </row>
  </sheetData>
  <mergeCells count="2">
    <mergeCell ref="A54:G54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workbookViewId="0">
      <selection activeCell="A10" sqref="A10:G10"/>
    </sheetView>
  </sheetViews>
  <sheetFormatPr defaultRowHeight="15"/>
  <cols>
    <col min="1" max="1" width="22.28515625" style="3" customWidth="1"/>
    <col min="2" max="2" width="19.28515625" style="3" customWidth="1"/>
    <col min="3" max="3" width="17.28515625" style="3" customWidth="1"/>
    <col min="4" max="4" width="16.7109375" style="3" customWidth="1"/>
    <col min="5" max="5" width="12.5703125" style="3" customWidth="1"/>
    <col min="6" max="6" width="14.140625" style="3" customWidth="1"/>
    <col min="7" max="7" width="15.7109375" style="3" customWidth="1"/>
    <col min="8" max="16384" width="9.140625" style="3"/>
  </cols>
  <sheetData>
    <row r="2" spans="1:10" ht="96" customHeight="1">
      <c r="A2" s="51" t="s">
        <v>93</v>
      </c>
      <c r="B2" s="50"/>
      <c r="C2" s="50"/>
      <c r="D2" s="50"/>
      <c r="E2" s="50"/>
      <c r="F2" s="50"/>
      <c r="G2" s="50"/>
    </row>
    <row r="3" spans="1:10">
      <c r="G3" s="4"/>
    </row>
    <row r="4" spans="1:10" ht="72.75" customHeight="1">
      <c r="A4" s="1" t="s">
        <v>36</v>
      </c>
      <c r="B4" s="28" t="s">
        <v>37</v>
      </c>
      <c r="C4" s="28" t="s">
        <v>80</v>
      </c>
      <c r="D4" s="28" t="s">
        <v>89</v>
      </c>
      <c r="E4" s="28" t="s">
        <v>94</v>
      </c>
      <c r="F4" s="37" t="s">
        <v>91</v>
      </c>
      <c r="G4" s="37" t="s">
        <v>92</v>
      </c>
    </row>
    <row r="5" spans="1:10" ht="44.25" customHeight="1">
      <c r="A5" s="8" t="s">
        <v>38</v>
      </c>
      <c r="B5" s="44">
        <v>6.5</v>
      </c>
      <c r="C5" s="16">
        <v>296</v>
      </c>
      <c r="D5" s="16">
        <v>2879.4</v>
      </c>
      <c r="E5" s="16">
        <v>340.7</v>
      </c>
      <c r="F5" s="16">
        <f>E5/D5*100</f>
        <v>11.832326179065083</v>
      </c>
      <c r="G5" s="16">
        <f>E5/C5*100</f>
        <v>115.10135135135135</v>
      </c>
    </row>
    <row r="6" spans="1:10" ht="42.75" customHeight="1">
      <c r="A6" s="31" t="s">
        <v>39</v>
      </c>
      <c r="B6" s="44">
        <v>3.75</v>
      </c>
      <c r="C6" s="16">
        <v>265.39999999999998</v>
      </c>
      <c r="D6" s="16">
        <v>1569.8</v>
      </c>
      <c r="E6" s="16">
        <v>268.39999999999998</v>
      </c>
      <c r="F6" s="16">
        <f>E6/D6*100</f>
        <v>17.097719454707605</v>
      </c>
      <c r="G6" s="16">
        <f>E6/C6*100</f>
        <v>101.13036925395629</v>
      </c>
      <c r="J6" s="3" t="s">
        <v>43</v>
      </c>
    </row>
    <row r="10" spans="1:10">
      <c r="A10" s="50" t="s">
        <v>41</v>
      </c>
      <c r="B10" s="50"/>
      <c r="C10" s="50"/>
      <c r="D10" s="50"/>
      <c r="E10" s="50"/>
      <c r="F10" s="50"/>
      <c r="G10" s="50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A5" sqref="A5"/>
    </sheetView>
  </sheetViews>
  <sheetFormatPr defaultRowHeight="15"/>
  <cols>
    <col min="1" max="1" width="36" style="3" customWidth="1"/>
    <col min="2" max="2" width="15.28515625" style="3" customWidth="1"/>
    <col min="3" max="3" width="17.42578125" style="3" customWidth="1"/>
    <col min="4" max="4" width="14.5703125" style="3" customWidth="1"/>
    <col min="5" max="5" width="14.28515625" style="3" customWidth="1"/>
    <col min="6" max="6" width="18" style="3" customWidth="1"/>
    <col min="7" max="16384" width="9.140625" style="3"/>
  </cols>
  <sheetData>
    <row r="2" spans="1:7" ht="96" customHeight="1">
      <c r="A2" s="51" t="s">
        <v>88</v>
      </c>
      <c r="B2" s="50"/>
      <c r="C2" s="50"/>
      <c r="D2" s="50"/>
      <c r="E2" s="50"/>
      <c r="F2" s="50"/>
    </row>
    <row r="3" spans="1:7">
      <c r="F3" s="4"/>
    </row>
    <row r="4" spans="1:7" ht="66.75" customHeight="1">
      <c r="A4" s="1" t="s">
        <v>67</v>
      </c>
      <c r="B4" s="28" t="s">
        <v>81</v>
      </c>
      <c r="C4" s="28" t="s">
        <v>89</v>
      </c>
      <c r="D4" s="28" t="s">
        <v>90</v>
      </c>
      <c r="E4" s="28" t="s">
        <v>91</v>
      </c>
      <c r="F4" s="28" t="s">
        <v>92</v>
      </c>
    </row>
    <row r="5" spans="1:7" s="27" customFormat="1" ht="73.5" customHeight="1">
      <c r="A5" s="29" t="s">
        <v>78</v>
      </c>
      <c r="B5" s="26">
        <v>0</v>
      </c>
      <c r="C5" s="26">
        <v>2</v>
      </c>
      <c r="D5" s="26">
        <v>0</v>
      </c>
      <c r="E5" s="34">
        <f t="shared" ref="E5" si="0">D5/C5*100</f>
        <v>0</v>
      </c>
      <c r="F5" s="34">
        <v>0</v>
      </c>
    </row>
    <row r="6" spans="1:7" ht="63.75" customHeight="1">
      <c r="A6" s="30" t="s">
        <v>69</v>
      </c>
      <c r="B6" s="34">
        <v>92.9</v>
      </c>
      <c r="C6" s="34">
        <v>247.6</v>
      </c>
      <c r="D6" s="34">
        <v>109.3</v>
      </c>
      <c r="E6" s="34">
        <f>D6/C6*100</f>
        <v>44.143780290791604</v>
      </c>
      <c r="F6" s="34">
        <f t="shared" ref="F6:F9" si="1">D6/B6*100</f>
        <v>117.6533907427341</v>
      </c>
    </row>
    <row r="7" spans="1:7" s="32" customFormat="1" ht="60.75" customHeight="1">
      <c r="A7" s="17" t="s">
        <v>70</v>
      </c>
      <c r="B7" s="34">
        <v>196.2</v>
      </c>
      <c r="C7" s="34">
        <v>7790.1</v>
      </c>
      <c r="D7" s="34">
        <v>295</v>
      </c>
      <c r="E7" s="34">
        <f t="shared" ref="E7:E9" si="2">D7/C7*100</f>
        <v>3.7868576783353229</v>
      </c>
      <c r="F7" s="34">
        <f t="shared" si="1"/>
        <v>150.35677879714578</v>
      </c>
    </row>
    <row r="8" spans="1:7" ht="54" hidden="1" customHeight="1">
      <c r="A8" s="17" t="s">
        <v>82</v>
      </c>
      <c r="B8" s="34">
        <v>0</v>
      </c>
      <c r="C8" s="34">
        <v>0</v>
      </c>
      <c r="D8" s="34">
        <v>0</v>
      </c>
      <c r="E8" s="34" t="e">
        <f t="shared" si="2"/>
        <v>#DIV/0!</v>
      </c>
      <c r="F8" s="34">
        <v>0</v>
      </c>
      <c r="G8" s="32"/>
    </row>
    <row r="9" spans="1:7" ht="27" customHeight="1">
      <c r="A9" s="49" t="s">
        <v>68</v>
      </c>
      <c r="B9" s="33">
        <f t="shared" ref="B9" si="3">B6+B8+B5+B7</f>
        <v>289.10000000000002</v>
      </c>
      <c r="C9" s="33">
        <f t="shared" ref="C9:D9" si="4">C6+C8+C5+C7</f>
        <v>8039.7000000000007</v>
      </c>
      <c r="D9" s="33">
        <f t="shared" si="4"/>
        <v>404.3</v>
      </c>
      <c r="E9" s="33">
        <f t="shared" si="2"/>
        <v>5.0287946067639337</v>
      </c>
      <c r="F9" s="33">
        <f t="shared" si="1"/>
        <v>139.84780352819092</v>
      </c>
      <c r="G9" s="32"/>
    </row>
    <row r="12" spans="1:7">
      <c r="A12" s="50" t="s">
        <v>41</v>
      </c>
      <c r="B12" s="50"/>
      <c r="C12" s="50"/>
      <c r="D12" s="50"/>
      <c r="E12" s="50"/>
      <c r="F12" s="50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2022-04-28T10:02:25Z</cp:lastPrinted>
  <dcterms:created xsi:type="dcterms:W3CDTF">2017-04-17T10:25:39Z</dcterms:created>
  <dcterms:modified xsi:type="dcterms:W3CDTF">2022-04-29T04:53:30Z</dcterms:modified>
</cp:coreProperties>
</file>