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435" yWindow="30" windowWidth="15075" windowHeight="1254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5725"/>
</workbook>
</file>

<file path=xl/calcChain.xml><?xml version="1.0" encoding="utf-8"?>
<calcChain xmlns="http://schemas.openxmlformats.org/spreadsheetml/2006/main">
  <c r="G8" i="1"/>
  <c r="G9"/>
  <c r="G11"/>
  <c r="G12"/>
  <c r="G13"/>
  <c r="G14"/>
  <c r="G15"/>
  <c r="G16"/>
  <c r="G18"/>
  <c r="G19"/>
  <c r="G20"/>
  <c r="G21"/>
  <c r="G23"/>
  <c r="G24"/>
  <c r="G25"/>
  <c r="G26"/>
  <c r="G27"/>
  <c r="G28"/>
  <c r="G30"/>
  <c r="G31"/>
  <c r="G33"/>
  <c r="G34"/>
  <c r="G35"/>
  <c r="G39"/>
  <c r="G40"/>
  <c r="G41"/>
  <c r="G42"/>
  <c r="F8"/>
  <c r="F9"/>
  <c r="F10"/>
  <c r="F11"/>
  <c r="F12"/>
  <c r="F13"/>
  <c r="F14"/>
  <c r="F15"/>
  <c r="F16"/>
  <c r="F17"/>
  <c r="F19"/>
  <c r="F20"/>
  <c r="F21"/>
  <c r="F22"/>
  <c r="F23"/>
  <c r="F24"/>
  <c r="F25"/>
  <c r="F26"/>
  <c r="F27"/>
  <c r="F28"/>
  <c r="F30"/>
  <c r="F31"/>
  <c r="F32"/>
  <c r="F33"/>
  <c r="F34"/>
  <c r="F35"/>
  <c r="F36"/>
  <c r="F37"/>
  <c r="F38"/>
  <c r="F39"/>
  <c r="F40"/>
  <c r="F41"/>
  <c r="D7"/>
  <c r="E7"/>
  <c r="C7"/>
  <c r="F42"/>
  <c r="F8" i="3"/>
  <c r="F9"/>
  <c r="E5"/>
  <c r="E34" i="1"/>
  <c r="D19"/>
  <c r="E19"/>
  <c r="C19"/>
  <c r="D5" l="1"/>
  <c r="C5"/>
  <c r="C43" s="1"/>
  <c r="E5"/>
  <c r="E41"/>
  <c r="E36"/>
  <c r="E39"/>
  <c r="E30"/>
  <c r="C30"/>
  <c r="C34"/>
  <c r="C36"/>
  <c r="C39"/>
  <c r="C41"/>
  <c r="C28" l="1"/>
  <c r="G7"/>
  <c r="F7"/>
  <c r="D36" l="1"/>
  <c r="D41"/>
  <c r="D39"/>
  <c r="D34"/>
  <c r="D30"/>
  <c r="B9" i="3"/>
  <c r="G6" i="2"/>
  <c r="F6"/>
  <c r="F6" i="3"/>
  <c r="E7"/>
  <c r="C9"/>
  <c r="D9"/>
  <c r="C46" i="1"/>
  <c r="C44" s="1"/>
  <c r="G5" i="2"/>
  <c r="E9" i="3" l="1"/>
  <c r="D28" i="1"/>
  <c r="D43" s="1"/>
  <c r="G5"/>
  <c r="F5"/>
  <c r="E28"/>
  <c r="E46"/>
  <c r="E43" l="1"/>
  <c r="E6" i="3"/>
  <c r="D46" i="1" l="1"/>
  <c r="D44" s="1"/>
  <c r="E44"/>
  <c r="F5" i="2"/>
</calcChain>
</file>

<file path=xl/sharedStrings.xml><?xml version="1.0" encoding="utf-8"?>
<sst xmlns="http://schemas.openxmlformats.org/spreadsheetml/2006/main" count="115" uniqueCount="104">
  <si>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</si>
  <si>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</si>
  <si>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</si>
  <si>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</si>
  <si>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</si>
  <si>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</si>
  <si>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</si>
  <si>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</si>
  <si>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</si>
  <si>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</si>
  <si>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</si>
  <si>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</si>
  <si>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</si>
  <si>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</si>
  <si>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</si>
  <si>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</si>
  <si>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</si>
  <si>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</si>
  <si>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</si>
  <si>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</si>
  <si>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</si>
  <si>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</si>
  <si>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</si>
  <si>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</si>
  <si>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</si>
  <si>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</si>
  <si>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</si>
  <si>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</si>
  <si>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</si>
  <si>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</si>
  <si>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</si>
  <si>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</si>
  <si>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</si>
  <si>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</si>
  <si>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</si>
  <si>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</si>
  <si>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</si>
  <si>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</si>
  <si>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</si>
  <si>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</si>
  <si>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</si>
  <si>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</si>
  <si>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</si>
  <si>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 xml:space="preserve">  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</si>
  <si>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</si>
  <si>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</si>
  <si>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</si>
  <si>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</si>
  <si>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</si>
  <si>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</si>
  <si>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</si>
  <si>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</si>
  <si>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</si>
  <si>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</si>
  <si>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</si>
  <si>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</si>
  <si>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</si>
  <si>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 за исключением земельных участков бюджетных и автономных учреждений) </t>
  </si>
  <si>
    <t>11105020000000110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</si>
  <si>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</si>
  <si>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</si>
  <si>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</si>
  <si>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</si>
  <si>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</si>
  <si>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</si>
  <si>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</si>
  <si>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</si>
  <si>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</si>
  <si>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</si>
  <si>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Муниципальная программа "Ремонт автомобильных дорог Липовского муниципального образования Базарно-Карабулакского муниципального района"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</si>
  <si>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</si>
  <si>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</si>
  <si>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</si>
  <si>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</si>
  <si>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</si>
  <si>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</si>
  <si>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Дотации бюджетам субъектов Российской Федерации и муниципальных образований, в том числе: 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</si>
  <si>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</si>
  <si>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Культура и кинематография </t>
  </si>
  <si>
    <t>Муниципальная программа "Текущий ремонт и укрепление материально-технической базы МБУК «КДЦ Липовского МО» на 2021 год»</t>
  </si>
  <si>
    <t>Субсидии</t>
  </si>
  <si>
    <t>11651000020000140</t>
  </si>
  <si>
    <t>20220000000000150</t>
  </si>
  <si>
    <t>20216001100001150</t>
  </si>
  <si>
    <t>% исполнения плана 2022 года</t>
  </si>
  <si>
    <t>% исполнения 2022 года к 2021 году</t>
  </si>
  <si>
    <t>Другие вопросы в области национальной экономики</t>
  </si>
  <si>
    <t>00 0412 0000000000 000</t>
  </si>
  <si>
    <t>Налоги на товары ( работы, услуги) реализуемые на территории Российской Федерации</t>
  </si>
  <si>
    <t>Безвозмездные поступления юридических лиц</t>
  </si>
  <si>
    <t>20405099100000150</t>
  </si>
  <si>
    <t>% исполнения плана                       2022 года</t>
  </si>
  <si>
    <t>св. 9,2 раза</t>
  </si>
  <si>
    <t xml:space="preserve">Сведения об исполнении бюджета Липовского муниципального образования                                                                                                                                      Базарно-Карабулакского муниципального района 
на 1 октября 2022 года     
</t>
  </si>
  <si>
    <t>Исполнено на 1 октября 2021 г. (тыс.руб)</t>
  </si>
  <si>
    <t>Утвержденные бюджетные назначения на           1 октября 2022 г. (тыс.руб)</t>
  </si>
  <si>
    <t>Исполнено на 1 октября 2022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</si>
  <si>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Липовскому муниципальному образованию Базарно-Карабулакского муниципального района
на 1 октября 2022 года     
</t>
  </si>
  <si>
    <t>Исполнено на            1 октября 2021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</si>
  <si>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Липовского муниципального образования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2022 года     
</t>
  </si>
  <si>
    <t>Исполнено на       1 октября 2021 г. (тыс.руб)</t>
  </si>
  <si>
    <t>Исполнено на       1 октября 2022 г. (тыс.руб)</t>
  </si>
  <si>
    <t>св. 11,5 раза</t>
  </si>
  <si>
    <t>св. 2 раз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</si>
</sst>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000"/>
    <numFmt numFmtId="166" formatCode="#,##0.0"/>
    <numFmt numFmtId="167" formatCode="#,##0.0_ ;\-#,##0.0\ "/>
  </numFmts>
  <fonts count="11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0"/>
      <name val="Arial"/>
      <charset val="204"/>
    </font>
    <font>
      <sz val="10"/>
      <name val="Arial"/>
      <family val="2"/>
      <charset val="204"/>
    </font>
    <font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sz val="1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2">
      <alignment horizontal="left" wrapText="1"/>
    </xf>
    <xf numFmtId="0" fontId="2" fillId="0" borderId="0"/>
    <xf numFmtId="0" fontId="3" fillId="0" borderId="0"/>
    <xf numFmtId="0" fontId="3" fillId="0" borderId="0"/>
  </cellStyleXfs>
  <cellXfs count="5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right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/>
    <xf numFmtId="0" fontId="4" fillId="0" borderId="1" xfId="0" applyFont="1" applyBorder="1" applyAlignment="1">
      <alignment horizontal="left" vertical="top" wrapText="1"/>
    </xf>
    <xf numFmtId="37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1" fontId="9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center" vertical="top" wrapText="1"/>
    </xf>
    <xf numFmtId="49" fontId="9" fillId="0" borderId="1" xfId="0" applyNumberFormat="1" applyFont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166" fontId="4" fillId="0" borderId="1" xfId="0" applyNumberFormat="1" applyFont="1" applyFill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right" vertical="center" wrapText="1"/>
    </xf>
    <xf numFmtId="49" fontId="9" fillId="0" borderId="1" xfId="0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4" fillId="0" borderId="1" xfId="0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 vertical="top" wrapText="1"/>
    </xf>
    <xf numFmtId="165" fontId="8" fillId="0" borderId="1" xfId="2" applyNumberFormat="1" applyFont="1" applyFill="1" applyBorder="1" applyAlignment="1" applyProtection="1">
      <alignment wrapText="1"/>
      <protection hidden="1"/>
    </xf>
    <xf numFmtId="165" fontId="8" fillId="0" borderId="1" xfId="4" applyNumberFormat="1" applyFont="1" applyFill="1" applyBorder="1" applyAlignment="1" applyProtection="1">
      <alignment wrapText="1"/>
      <protection hidden="1"/>
    </xf>
    <xf numFmtId="165" fontId="8" fillId="0" borderId="1" xfId="3" applyNumberFormat="1" applyFont="1" applyFill="1" applyBorder="1" applyAlignment="1" applyProtection="1">
      <alignment wrapText="1"/>
      <protection hidden="1"/>
    </xf>
    <xf numFmtId="0" fontId="6" fillId="0" borderId="1" xfId="0" applyFont="1" applyBorder="1" applyAlignment="1">
      <alignment horizontal="lef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4" fillId="0" borderId="1" xfId="0" applyFont="1" applyFill="1" applyBorder="1" applyAlignment="1">
      <alignment horizontal="center" vertical="top" wrapText="1"/>
    </xf>
    <xf numFmtId="167" fontId="4" fillId="0" borderId="1" xfId="0" applyNumberFormat="1" applyFont="1" applyFill="1" applyBorder="1" applyAlignment="1">
      <alignment horizontal="right" vertical="center" wrapText="1"/>
    </xf>
    <xf numFmtId="167" fontId="6" fillId="0" borderId="1" xfId="0" applyNumberFormat="1" applyFont="1" applyFill="1" applyBorder="1" applyAlignment="1">
      <alignment horizontal="right" vertical="center" wrapText="1"/>
    </xf>
    <xf numFmtId="167" fontId="4" fillId="0" borderId="1" xfId="0" applyNumberFormat="1" applyFont="1" applyFill="1" applyBorder="1" applyAlignment="1">
      <alignment horizontal="right" vertical="center"/>
    </xf>
    <xf numFmtId="164" fontId="10" fillId="0" borderId="0" xfId="0" applyNumberFormat="1" applyFont="1"/>
    <xf numFmtId="166" fontId="4" fillId="0" borderId="1" xfId="0" applyNumberFormat="1" applyFont="1" applyFill="1" applyBorder="1" applyAlignment="1">
      <alignment horizontal="right" vertical="top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5">
    <cellStyle name="xl71" xfId="1"/>
    <cellStyle name="Обычный" xfId="0" builtinId="0"/>
    <cellStyle name="Обычный 2" xfId="2"/>
    <cellStyle name="Обычный 2 2" xfId="3"/>
    <cellStyle name="Обычный 2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opLeftCell="A17" workbookViewId="0">
      <selection activeCell="A2" sqref="A2:G52"/>
    </sheetView>
  </sheetViews>
  <sheetFormatPr defaultRowHeight="12.75"/>
  <cols>
    <col min="1" max="1" width="44" style="1" customWidth="1"/>
    <col min="2" max="2" width="22.85546875" style="1" customWidth="1"/>
    <col min="3" max="3" width="12.7109375" style="1" customWidth="1"/>
    <col min="4" max="4" width="15" style="1" customWidth="1"/>
    <col min="5" max="5" width="11.5703125" style="1" customWidth="1"/>
    <col min="6" max="6" width="11.140625" style="1" customWidth="1"/>
    <col min="7" max="7" width="11.42578125" style="1" customWidth="1"/>
    <col min="8" max="16384" width="9.140625" style="1"/>
  </cols>
  <sheetData>
    <row r="1" spans="1:8" hidden="1"/>
    <row r="2" spans="1:8" ht="58.5" customHeight="1">
      <c r="A2" s="51" t="s">
        <v>93</v>
      </c>
      <c r="B2" s="50"/>
      <c r="C2" s="50"/>
      <c r="D2" s="50"/>
      <c r="E2" s="50"/>
      <c r="F2" s="50"/>
      <c r="G2" s="50"/>
    </row>
    <row r="3" spans="1:8" ht="9.75" customHeight="1">
      <c r="G3" s="2" t="s">
        <v>40</v>
      </c>
    </row>
    <row r="4" spans="1:8" ht="66.75" customHeight="1">
      <c r="A4" s="3" t="s">
        <v>0</v>
      </c>
      <c r="B4" s="3" t="s">
        <v>1</v>
      </c>
      <c r="C4" s="3" t="s">
        <v>94</v>
      </c>
      <c r="D4" s="4" t="s">
        <v>95</v>
      </c>
      <c r="E4" s="4" t="s">
        <v>96</v>
      </c>
      <c r="F4" s="4" t="s">
        <v>91</v>
      </c>
      <c r="G4" s="4" t="s">
        <v>85</v>
      </c>
    </row>
    <row r="5" spans="1:8" ht="18" customHeight="1">
      <c r="A5" s="5" t="s">
        <v>2</v>
      </c>
      <c r="B5" s="6"/>
      <c r="C5" s="7">
        <f>C7+C19</f>
        <v>8693.5999999999985</v>
      </c>
      <c r="D5" s="7">
        <f>D7+D19</f>
        <v>14165.399999999998</v>
      </c>
      <c r="E5" s="7">
        <f>E7+E19</f>
        <v>10197.5</v>
      </c>
      <c r="F5" s="7">
        <f t="shared" ref="F5:F42" si="0">E5/D5*100</f>
        <v>71.988789585892405</v>
      </c>
      <c r="G5" s="7">
        <f t="shared" ref="G5:G42" si="1">E5/C5*100</f>
        <v>117.29893254808137</v>
      </c>
      <c r="H5" s="8"/>
    </row>
    <row r="6" spans="1:8" ht="15" customHeight="1">
      <c r="A6" s="9" t="s">
        <v>3</v>
      </c>
      <c r="B6" s="10"/>
      <c r="C6" s="11"/>
      <c r="D6" s="11"/>
      <c r="E6" s="11"/>
      <c r="F6" s="49"/>
      <c r="G6" s="49"/>
      <c r="H6" s="8"/>
    </row>
    <row r="7" spans="1:8" ht="20.25" customHeight="1">
      <c r="A7" s="12" t="s">
        <v>44</v>
      </c>
      <c r="B7" s="13">
        <v>1E+16</v>
      </c>
      <c r="C7" s="14">
        <f>C8+C10+C11+C13+C16+C17+C18</f>
        <v>2955.7</v>
      </c>
      <c r="D7" s="14">
        <f t="shared" ref="D7:E7" si="2">D8+D10+D11+D13+D16+D17+D18</f>
        <v>6558.5999999999995</v>
      </c>
      <c r="E7" s="14">
        <f t="shared" si="2"/>
        <v>3219.7</v>
      </c>
      <c r="F7" s="49">
        <f t="shared" si="0"/>
        <v>49.09126947824231</v>
      </c>
      <c r="G7" s="49">
        <f t="shared" si="1"/>
        <v>108.93189430591738</v>
      </c>
      <c r="H7" s="8"/>
    </row>
    <row r="8" spans="1:8" ht="18" customHeight="1">
      <c r="A8" s="12" t="s">
        <v>45</v>
      </c>
      <c r="B8" s="13">
        <v>1.01E+16</v>
      </c>
      <c r="C8" s="14">
        <v>460.1</v>
      </c>
      <c r="D8" s="48">
        <v>1048.5999999999999</v>
      </c>
      <c r="E8" s="48">
        <v>507.3</v>
      </c>
      <c r="F8" s="49">
        <f t="shared" si="0"/>
        <v>48.37879076864391</v>
      </c>
      <c r="G8" s="49">
        <f t="shared" si="1"/>
        <v>110.25863942621169</v>
      </c>
      <c r="H8" s="8"/>
    </row>
    <row r="9" spans="1:8" ht="20.25" customHeight="1">
      <c r="A9" s="12" t="s">
        <v>46</v>
      </c>
      <c r="B9" s="15" t="s">
        <v>47</v>
      </c>
      <c r="C9" s="14">
        <v>460.1</v>
      </c>
      <c r="D9" s="48">
        <v>1048.5999999999999</v>
      </c>
      <c r="E9" s="48">
        <v>507.3</v>
      </c>
      <c r="F9" s="49">
        <f t="shared" si="0"/>
        <v>48.37879076864391</v>
      </c>
      <c r="G9" s="49">
        <f t="shared" si="1"/>
        <v>110.25863942621169</v>
      </c>
      <c r="H9" s="8"/>
    </row>
    <row r="10" spans="1:8" ht="31.5" customHeight="1">
      <c r="A10" s="12" t="s">
        <v>88</v>
      </c>
      <c r="B10" s="13">
        <v>1.03E+16</v>
      </c>
      <c r="C10" s="14">
        <v>0</v>
      </c>
      <c r="D10" s="48">
        <v>1757.1</v>
      </c>
      <c r="E10" s="48">
        <v>1524.4</v>
      </c>
      <c r="F10" s="49">
        <f t="shared" si="0"/>
        <v>86.756587559046167</v>
      </c>
      <c r="G10" s="49">
        <v>0</v>
      </c>
      <c r="H10" s="8"/>
    </row>
    <row r="11" spans="1:8" ht="19.5" customHeight="1">
      <c r="A11" s="12" t="s">
        <v>48</v>
      </c>
      <c r="B11" s="13">
        <v>1.05E+16</v>
      </c>
      <c r="C11" s="14">
        <v>397.1</v>
      </c>
      <c r="D11" s="48">
        <v>114.8</v>
      </c>
      <c r="E11" s="48">
        <v>149.1</v>
      </c>
      <c r="F11" s="49">
        <f t="shared" si="0"/>
        <v>129.8780487804878</v>
      </c>
      <c r="G11" s="49">
        <f t="shared" si="1"/>
        <v>37.547217325610674</v>
      </c>
      <c r="H11" s="8"/>
    </row>
    <row r="12" spans="1:8" ht="18.75" customHeight="1">
      <c r="A12" s="12" t="s">
        <v>49</v>
      </c>
      <c r="B12" s="15" t="s">
        <v>50</v>
      </c>
      <c r="C12" s="14">
        <v>397.1</v>
      </c>
      <c r="D12" s="48">
        <v>114.8</v>
      </c>
      <c r="E12" s="48">
        <v>149.1</v>
      </c>
      <c r="F12" s="49">
        <f t="shared" si="0"/>
        <v>129.8780487804878</v>
      </c>
      <c r="G12" s="49">
        <f t="shared" si="1"/>
        <v>37.547217325610674</v>
      </c>
      <c r="H12" s="8"/>
    </row>
    <row r="13" spans="1:8" ht="18" customHeight="1">
      <c r="A13" s="12" t="s">
        <v>51</v>
      </c>
      <c r="B13" s="13">
        <v>1.06E+16</v>
      </c>
      <c r="C13" s="14">
        <v>2097.5</v>
      </c>
      <c r="D13" s="48">
        <v>3608.9</v>
      </c>
      <c r="E13" s="48">
        <v>1038.7</v>
      </c>
      <c r="F13" s="49">
        <f t="shared" si="0"/>
        <v>28.781623209288149</v>
      </c>
      <c r="G13" s="49">
        <f t="shared" si="1"/>
        <v>49.520858164481531</v>
      </c>
      <c r="H13" s="16"/>
    </row>
    <row r="14" spans="1:8" ht="15.75" customHeight="1">
      <c r="A14" s="12" t="s">
        <v>52</v>
      </c>
      <c r="B14" s="15" t="s">
        <v>53</v>
      </c>
      <c r="C14" s="14">
        <v>55.7</v>
      </c>
      <c r="D14" s="48">
        <v>310</v>
      </c>
      <c r="E14" s="48">
        <v>14.4</v>
      </c>
      <c r="F14" s="49">
        <f t="shared" si="0"/>
        <v>4.645161290322581</v>
      </c>
      <c r="G14" s="49">
        <f t="shared" si="1"/>
        <v>25.852782764811487</v>
      </c>
      <c r="H14" s="8"/>
    </row>
    <row r="15" spans="1:8" ht="17.25" customHeight="1">
      <c r="A15" s="12" t="s">
        <v>54</v>
      </c>
      <c r="B15" s="15" t="s">
        <v>55</v>
      </c>
      <c r="C15" s="14">
        <v>2041.8</v>
      </c>
      <c r="D15" s="48">
        <v>3298.9</v>
      </c>
      <c r="E15" s="48">
        <v>1024.3</v>
      </c>
      <c r="F15" s="49">
        <f t="shared" si="0"/>
        <v>31.04974385401194</v>
      </c>
      <c r="G15" s="49">
        <f t="shared" si="1"/>
        <v>50.166519737486524</v>
      </c>
      <c r="H15" s="8"/>
    </row>
    <row r="16" spans="1:8" ht="18.75" customHeight="1">
      <c r="A16" s="12" t="s">
        <v>56</v>
      </c>
      <c r="B16" s="13">
        <v>1.08E+16</v>
      </c>
      <c r="C16" s="14">
        <v>0.5</v>
      </c>
      <c r="D16" s="48">
        <v>0.2</v>
      </c>
      <c r="E16" s="48">
        <v>0.2</v>
      </c>
      <c r="F16" s="49">
        <f t="shared" si="0"/>
        <v>100</v>
      </c>
      <c r="G16" s="49">
        <f t="shared" si="1"/>
        <v>40</v>
      </c>
      <c r="H16" s="8"/>
    </row>
    <row r="17" spans="1:8" ht="91.5" customHeight="1">
      <c r="A17" s="12" t="s">
        <v>57</v>
      </c>
      <c r="B17" s="15" t="s">
        <v>58</v>
      </c>
      <c r="C17" s="11">
        <v>0</v>
      </c>
      <c r="D17" s="17">
        <v>29</v>
      </c>
      <c r="E17" s="11">
        <v>0</v>
      </c>
      <c r="F17" s="49">
        <f t="shared" si="0"/>
        <v>0</v>
      </c>
      <c r="G17" s="49">
        <v>0</v>
      </c>
      <c r="H17" s="8"/>
    </row>
    <row r="18" spans="1:8" ht="21" customHeight="1">
      <c r="A18" s="12" t="s">
        <v>59</v>
      </c>
      <c r="B18" s="18" t="s">
        <v>81</v>
      </c>
      <c r="C18" s="17">
        <v>0.5</v>
      </c>
      <c r="D18" s="17">
        <v>0</v>
      </c>
      <c r="E18" s="17">
        <v>0</v>
      </c>
      <c r="F18" s="49">
        <v>0</v>
      </c>
      <c r="G18" s="49">
        <f t="shared" si="1"/>
        <v>0</v>
      </c>
      <c r="H18" s="8"/>
    </row>
    <row r="19" spans="1:8" ht="32.25" customHeight="1">
      <c r="A19" s="12" t="s">
        <v>60</v>
      </c>
      <c r="B19" s="15" t="s">
        <v>70</v>
      </c>
      <c r="C19" s="17">
        <f>C23+C25+C20+C22+C27</f>
        <v>5737.9</v>
      </c>
      <c r="D19" s="17">
        <f t="shared" ref="D19:E19" si="3">D23+D25+D20+D22+D27</f>
        <v>7606.7999999999993</v>
      </c>
      <c r="E19" s="17">
        <f t="shared" si="3"/>
        <v>6977.8</v>
      </c>
      <c r="F19" s="49">
        <f t="shared" si="0"/>
        <v>91.731082715465121</v>
      </c>
      <c r="G19" s="49">
        <f t="shared" si="1"/>
        <v>121.6089510099514</v>
      </c>
      <c r="H19" s="8"/>
    </row>
    <row r="20" spans="1:8" ht="40.5" customHeight="1">
      <c r="A20" s="12" t="s">
        <v>76</v>
      </c>
      <c r="B20" s="15" t="s">
        <v>71</v>
      </c>
      <c r="C20" s="17">
        <v>80.099999999999994</v>
      </c>
      <c r="D20" s="48">
        <v>110.6</v>
      </c>
      <c r="E20" s="48">
        <v>82.9</v>
      </c>
      <c r="F20" s="49">
        <f t="shared" si="0"/>
        <v>74.95479204339965</v>
      </c>
      <c r="G20" s="49">
        <f t="shared" si="1"/>
        <v>103.4956304619226</v>
      </c>
      <c r="H20" s="8"/>
    </row>
    <row r="21" spans="1:8" ht="42" customHeight="1">
      <c r="A21" s="12" t="s">
        <v>61</v>
      </c>
      <c r="B21" s="15" t="s">
        <v>83</v>
      </c>
      <c r="C21" s="17">
        <v>80.099999999999994</v>
      </c>
      <c r="D21" s="48">
        <v>110.6</v>
      </c>
      <c r="E21" s="48">
        <v>82.9</v>
      </c>
      <c r="F21" s="49">
        <f t="shared" si="0"/>
        <v>74.95479204339965</v>
      </c>
      <c r="G21" s="49">
        <f t="shared" si="1"/>
        <v>103.4956304619226</v>
      </c>
      <c r="H21" s="8"/>
    </row>
    <row r="22" spans="1:8" ht="14.25" customHeight="1">
      <c r="A22" s="12" t="s">
        <v>80</v>
      </c>
      <c r="B22" s="19" t="s">
        <v>82</v>
      </c>
      <c r="C22" s="17">
        <v>2944.1</v>
      </c>
      <c r="D22" s="48">
        <v>6033</v>
      </c>
      <c r="E22" s="48">
        <v>6033</v>
      </c>
      <c r="F22" s="49">
        <f t="shared" si="0"/>
        <v>100</v>
      </c>
      <c r="G22" s="49" t="s">
        <v>103</v>
      </c>
      <c r="H22" s="8"/>
    </row>
    <row r="23" spans="1:8" ht="41.25" customHeight="1">
      <c r="A23" s="12" t="s">
        <v>62</v>
      </c>
      <c r="B23" s="15" t="s">
        <v>72</v>
      </c>
      <c r="C23" s="17">
        <v>152.9</v>
      </c>
      <c r="D23" s="48">
        <v>263.60000000000002</v>
      </c>
      <c r="E23" s="48">
        <v>170.8</v>
      </c>
      <c r="F23" s="49">
        <f t="shared" si="0"/>
        <v>64.79514415781486</v>
      </c>
      <c r="G23" s="49">
        <f t="shared" si="1"/>
        <v>111.70699803793329</v>
      </c>
      <c r="H23" s="8"/>
    </row>
    <row r="24" spans="1:8" ht="45" customHeight="1">
      <c r="A24" s="12" t="s">
        <v>63</v>
      </c>
      <c r="B24" s="15" t="s">
        <v>73</v>
      </c>
      <c r="C24" s="17">
        <v>152.9</v>
      </c>
      <c r="D24" s="48">
        <v>263.60000000000002</v>
      </c>
      <c r="E24" s="48">
        <v>170.8</v>
      </c>
      <c r="F24" s="49">
        <f t="shared" si="0"/>
        <v>64.79514415781486</v>
      </c>
      <c r="G24" s="49">
        <f t="shared" si="1"/>
        <v>111.70699803793329</v>
      </c>
      <c r="H24" s="8"/>
    </row>
    <row r="25" spans="1:8" ht="18" customHeight="1">
      <c r="A25" s="12" t="s">
        <v>64</v>
      </c>
      <c r="B25" s="15" t="s">
        <v>74</v>
      </c>
      <c r="C25" s="17">
        <v>2504.8000000000002</v>
      </c>
      <c r="D25" s="48">
        <v>1189.5999999999999</v>
      </c>
      <c r="E25" s="48">
        <v>681.1</v>
      </c>
      <c r="F25" s="49">
        <f t="shared" si="0"/>
        <v>57.254539340954949</v>
      </c>
      <c r="G25" s="49">
        <f t="shared" si="1"/>
        <v>27.191791759821143</v>
      </c>
      <c r="H25" s="8"/>
    </row>
    <row r="26" spans="1:8" ht="29.25" customHeight="1">
      <c r="A26" s="12" t="s">
        <v>65</v>
      </c>
      <c r="B26" s="15" t="s">
        <v>75</v>
      </c>
      <c r="C26" s="17">
        <v>2504.8000000000002</v>
      </c>
      <c r="D26" s="48">
        <v>1189.5999999999999</v>
      </c>
      <c r="E26" s="48">
        <v>681.1</v>
      </c>
      <c r="F26" s="49">
        <f t="shared" si="0"/>
        <v>57.254539340954949</v>
      </c>
      <c r="G26" s="49">
        <f t="shared" si="1"/>
        <v>27.191791759821143</v>
      </c>
      <c r="H26" s="8"/>
    </row>
    <row r="27" spans="1:8" ht="18" customHeight="1">
      <c r="A27" s="12" t="s">
        <v>89</v>
      </c>
      <c r="B27" s="15" t="s">
        <v>90</v>
      </c>
      <c r="C27" s="17">
        <v>56</v>
      </c>
      <c r="D27" s="48">
        <v>10</v>
      </c>
      <c r="E27" s="48">
        <v>10</v>
      </c>
      <c r="F27" s="49">
        <f t="shared" si="0"/>
        <v>100</v>
      </c>
      <c r="G27" s="49">
        <f t="shared" si="1"/>
        <v>17.857142857142858</v>
      </c>
      <c r="H27" s="8"/>
    </row>
    <row r="28" spans="1:8" ht="21" customHeight="1">
      <c r="A28" s="20" t="s">
        <v>4</v>
      </c>
      <c r="B28" s="21"/>
      <c r="C28" s="37">
        <f>C30+C34+C36+C39+C41</f>
        <v>8787.9</v>
      </c>
      <c r="D28" s="37">
        <f>D30+D34+D36+D39+D41</f>
        <v>14745.5</v>
      </c>
      <c r="E28" s="37">
        <f>E30+E34+E36+E39+E41</f>
        <v>10487.800000000001</v>
      </c>
      <c r="F28" s="7">
        <f t="shared" si="0"/>
        <v>71.125428096707481</v>
      </c>
      <c r="G28" s="7">
        <f t="shared" si="1"/>
        <v>119.34364296362045</v>
      </c>
      <c r="H28" s="8"/>
    </row>
    <row r="29" spans="1:8" ht="18" customHeight="1">
      <c r="A29" s="22" t="s">
        <v>3</v>
      </c>
      <c r="B29" s="23"/>
      <c r="C29" s="29"/>
      <c r="D29" s="29"/>
      <c r="E29" s="29"/>
      <c r="F29" s="49"/>
      <c r="G29" s="49"/>
      <c r="H29" s="8"/>
    </row>
    <row r="30" spans="1:8" ht="18.75" customHeight="1">
      <c r="A30" s="24" t="s">
        <v>5</v>
      </c>
      <c r="B30" s="25" t="s">
        <v>6</v>
      </c>
      <c r="C30" s="11">
        <f>C31+C32+C33</f>
        <v>2936.1</v>
      </c>
      <c r="D30" s="11">
        <f>D31+D32+D33</f>
        <v>3767.8</v>
      </c>
      <c r="E30" s="11">
        <f>E31+E32+E33</f>
        <v>2075.6</v>
      </c>
      <c r="F30" s="49">
        <f t="shared" si="0"/>
        <v>55.087849673549549</v>
      </c>
      <c r="G30" s="49">
        <f t="shared" si="1"/>
        <v>70.692415108477235</v>
      </c>
      <c r="H30" s="8"/>
    </row>
    <row r="31" spans="1:8" ht="43.5" customHeight="1">
      <c r="A31" s="24" t="s">
        <v>7</v>
      </c>
      <c r="B31" s="26" t="s">
        <v>8</v>
      </c>
      <c r="C31" s="11">
        <v>2933.5</v>
      </c>
      <c r="D31" s="38">
        <v>3755.4</v>
      </c>
      <c r="E31" s="11">
        <v>2070.6999999999998</v>
      </c>
      <c r="F31" s="49">
        <f t="shared" si="0"/>
        <v>55.139266123448891</v>
      </c>
      <c r="G31" s="49">
        <f t="shared" si="1"/>
        <v>70.588034770751648</v>
      </c>
      <c r="H31" s="8"/>
    </row>
    <row r="32" spans="1:8" ht="15.75" customHeight="1">
      <c r="A32" s="24" t="s">
        <v>9</v>
      </c>
      <c r="B32" s="25" t="s">
        <v>10</v>
      </c>
      <c r="C32" s="11">
        <v>0</v>
      </c>
      <c r="D32" s="38">
        <v>5</v>
      </c>
      <c r="E32" s="11">
        <v>0</v>
      </c>
      <c r="F32" s="49">
        <f t="shared" si="0"/>
        <v>0</v>
      </c>
      <c r="G32" s="49">
        <v>0</v>
      </c>
      <c r="H32" s="8"/>
    </row>
    <row r="33" spans="1:8" ht="16.5" customHeight="1">
      <c r="A33" s="24" t="s">
        <v>11</v>
      </c>
      <c r="B33" s="25" t="s">
        <v>12</v>
      </c>
      <c r="C33" s="11">
        <v>2.6</v>
      </c>
      <c r="D33" s="11">
        <v>7.4</v>
      </c>
      <c r="E33" s="11">
        <v>4.9000000000000004</v>
      </c>
      <c r="F33" s="49">
        <f t="shared" si="0"/>
        <v>66.21621621621621</v>
      </c>
      <c r="G33" s="49">
        <f t="shared" si="1"/>
        <v>188.46153846153845</v>
      </c>
      <c r="H33" s="8"/>
    </row>
    <row r="34" spans="1:8" ht="16.5" customHeight="1">
      <c r="A34" s="24" t="s">
        <v>13</v>
      </c>
      <c r="B34" s="25" t="s">
        <v>14</v>
      </c>
      <c r="C34" s="11">
        <f>C35</f>
        <v>152.9</v>
      </c>
      <c r="D34" s="11">
        <f>D35</f>
        <v>263.60000000000002</v>
      </c>
      <c r="E34" s="11">
        <f>E35</f>
        <v>170.8</v>
      </c>
      <c r="F34" s="49">
        <f t="shared" si="0"/>
        <v>64.79514415781486</v>
      </c>
      <c r="G34" s="49">
        <f t="shared" si="1"/>
        <v>111.70699803793329</v>
      </c>
      <c r="H34" s="8"/>
    </row>
    <row r="35" spans="1:8" ht="16.5" customHeight="1">
      <c r="A35" s="24" t="s">
        <v>15</v>
      </c>
      <c r="B35" s="25" t="s">
        <v>16</v>
      </c>
      <c r="C35" s="11">
        <v>152.9</v>
      </c>
      <c r="D35" s="11">
        <v>263.60000000000002</v>
      </c>
      <c r="E35" s="11">
        <v>170.8</v>
      </c>
      <c r="F35" s="49">
        <f t="shared" si="0"/>
        <v>64.79514415781486</v>
      </c>
      <c r="G35" s="49">
        <f t="shared" si="1"/>
        <v>111.70699803793329</v>
      </c>
      <c r="H35" s="8"/>
    </row>
    <row r="36" spans="1:8" ht="15.75" customHeight="1">
      <c r="A36" s="24" t="s">
        <v>17</v>
      </c>
      <c r="B36" s="25" t="s">
        <v>18</v>
      </c>
      <c r="C36" s="11">
        <f>C37+C38</f>
        <v>577.1</v>
      </c>
      <c r="D36" s="11">
        <f>D37+D38</f>
        <v>7860.2000000000007</v>
      </c>
      <c r="E36" s="11">
        <f>E37+E38</f>
        <v>6640.6</v>
      </c>
      <c r="F36" s="49">
        <f t="shared" si="0"/>
        <v>84.483855372636825</v>
      </c>
      <c r="G36" s="49" t="s">
        <v>102</v>
      </c>
      <c r="H36" s="8"/>
    </row>
    <row r="37" spans="1:8" ht="15.75" customHeight="1">
      <c r="A37" s="24" t="s">
        <v>19</v>
      </c>
      <c r="B37" s="25" t="s">
        <v>20</v>
      </c>
      <c r="C37" s="11">
        <v>569.5</v>
      </c>
      <c r="D37" s="11">
        <v>7790.1</v>
      </c>
      <c r="E37" s="11">
        <v>6570.5</v>
      </c>
      <c r="F37" s="49">
        <f t="shared" si="0"/>
        <v>84.344231781363519</v>
      </c>
      <c r="G37" s="49" t="s">
        <v>102</v>
      </c>
      <c r="H37" s="8"/>
    </row>
    <row r="38" spans="1:8" ht="17.25" customHeight="1">
      <c r="A38" s="24" t="s">
        <v>86</v>
      </c>
      <c r="B38" s="25" t="s">
        <v>87</v>
      </c>
      <c r="C38" s="11">
        <v>7.6</v>
      </c>
      <c r="D38" s="11">
        <v>70.099999999999994</v>
      </c>
      <c r="E38" s="11">
        <v>70.099999999999994</v>
      </c>
      <c r="F38" s="49">
        <f t="shared" si="0"/>
        <v>100</v>
      </c>
      <c r="G38" s="49" t="s">
        <v>92</v>
      </c>
      <c r="H38" s="8"/>
    </row>
    <row r="39" spans="1:8" ht="17.25" customHeight="1">
      <c r="A39" s="24" t="s">
        <v>21</v>
      </c>
      <c r="B39" s="25" t="s">
        <v>22</v>
      </c>
      <c r="C39" s="11">
        <f>C40</f>
        <v>378.5</v>
      </c>
      <c r="D39" s="11">
        <f>D40</f>
        <v>326.89999999999998</v>
      </c>
      <c r="E39" s="11">
        <f>E40</f>
        <v>323.10000000000002</v>
      </c>
      <c r="F39" s="49">
        <f t="shared" si="0"/>
        <v>98.837565004588569</v>
      </c>
      <c r="G39" s="49">
        <f t="shared" si="1"/>
        <v>85.363276089828275</v>
      </c>
      <c r="H39" s="8"/>
    </row>
    <row r="40" spans="1:8" ht="15.75" customHeight="1">
      <c r="A40" s="24" t="s">
        <v>23</v>
      </c>
      <c r="B40" s="25" t="s">
        <v>24</v>
      </c>
      <c r="C40" s="11">
        <v>378.5</v>
      </c>
      <c r="D40" s="11">
        <v>326.89999999999998</v>
      </c>
      <c r="E40" s="11">
        <v>323.10000000000002</v>
      </c>
      <c r="F40" s="49">
        <f t="shared" si="0"/>
        <v>98.837565004588569</v>
      </c>
      <c r="G40" s="49">
        <f t="shared" si="1"/>
        <v>85.363276089828275</v>
      </c>
      <c r="H40" s="8"/>
    </row>
    <row r="41" spans="1:8" ht="16.5" customHeight="1">
      <c r="A41" s="24" t="s">
        <v>78</v>
      </c>
      <c r="B41" s="25" t="s">
        <v>25</v>
      </c>
      <c r="C41" s="11">
        <f>C42</f>
        <v>4743.3</v>
      </c>
      <c r="D41" s="11">
        <f>D42</f>
        <v>2527</v>
      </c>
      <c r="E41" s="11">
        <f>E42</f>
        <v>1277.7</v>
      </c>
      <c r="F41" s="49">
        <f t="shared" si="0"/>
        <v>50.5619311436486</v>
      </c>
      <c r="G41" s="49">
        <f t="shared" si="1"/>
        <v>26.936942634874455</v>
      </c>
      <c r="H41" s="8"/>
    </row>
    <row r="42" spans="1:8" ht="16.5" customHeight="1">
      <c r="A42" s="24" t="s">
        <v>26</v>
      </c>
      <c r="B42" s="25" t="s">
        <v>27</v>
      </c>
      <c r="C42" s="11">
        <v>4743.3</v>
      </c>
      <c r="D42" s="11">
        <v>2527</v>
      </c>
      <c r="E42" s="11">
        <v>1277.7</v>
      </c>
      <c r="F42" s="49">
        <f t="shared" si="0"/>
        <v>50.5619311436486</v>
      </c>
      <c r="G42" s="49">
        <f t="shared" si="1"/>
        <v>26.936942634874455</v>
      </c>
      <c r="H42" s="8"/>
    </row>
    <row r="43" spans="1:8" ht="30.75" customHeight="1">
      <c r="A43" s="22" t="s">
        <v>28</v>
      </c>
      <c r="B43" s="27"/>
      <c r="C43" s="44">
        <f>C5-C28</f>
        <v>-94.300000000001091</v>
      </c>
      <c r="D43" s="44">
        <f>D5-D28</f>
        <v>-580.10000000000218</v>
      </c>
      <c r="E43" s="44">
        <f>E5-E28</f>
        <v>-290.30000000000109</v>
      </c>
      <c r="F43" s="11"/>
      <c r="G43" s="11"/>
    </row>
    <row r="44" spans="1:8" ht="17.25" customHeight="1">
      <c r="A44" s="23" t="s">
        <v>29</v>
      </c>
      <c r="B44" s="28"/>
      <c r="C44" s="45">
        <f t="shared" ref="C44" si="4">C46</f>
        <v>94.299999999999272</v>
      </c>
      <c r="D44" s="45">
        <f t="shared" ref="D44:E44" si="5">D46</f>
        <v>580.10000000000036</v>
      </c>
      <c r="E44" s="45">
        <f t="shared" si="5"/>
        <v>290.29999999999927</v>
      </c>
      <c r="F44" s="29"/>
      <c r="G44" s="29"/>
    </row>
    <row r="45" spans="1:8" ht="15.75" customHeight="1">
      <c r="A45" s="24" t="s">
        <v>3</v>
      </c>
      <c r="B45" s="25"/>
      <c r="C45" s="44"/>
      <c r="D45" s="44"/>
      <c r="E45" s="44"/>
      <c r="F45" s="11"/>
      <c r="G45" s="11"/>
    </row>
    <row r="46" spans="1:8" ht="30.75" customHeight="1">
      <c r="A46" s="24" t="s">
        <v>30</v>
      </c>
      <c r="B46" s="25" t="s">
        <v>31</v>
      </c>
      <c r="C46" s="46">
        <f>C48+C47</f>
        <v>94.299999999999272</v>
      </c>
      <c r="D46" s="46">
        <f t="shared" ref="D46" si="6">D48+D47</f>
        <v>580.10000000000036</v>
      </c>
      <c r="E46" s="46">
        <f>E48+E47</f>
        <v>290.29999999999927</v>
      </c>
      <c r="F46" s="11"/>
      <c r="G46" s="11"/>
    </row>
    <row r="47" spans="1:8" ht="30" customHeight="1">
      <c r="A47" s="24" t="s">
        <v>32</v>
      </c>
      <c r="B47" s="25" t="s">
        <v>33</v>
      </c>
      <c r="C47" s="44">
        <v>-9611.6</v>
      </c>
      <c r="D47" s="44">
        <v>-14165.4</v>
      </c>
      <c r="E47" s="44">
        <v>-10578.7</v>
      </c>
      <c r="F47" s="11"/>
      <c r="G47" s="11"/>
    </row>
    <row r="48" spans="1:8" ht="30.75" customHeight="1">
      <c r="A48" s="24" t="s">
        <v>34</v>
      </c>
      <c r="B48" s="25" t="s">
        <v>35</v>
      </c>
      <c r="C48" s="44">
        <v>9705.9</v>
      </c>
      <c r="D48" s="44">
        <v>14745.5</v>
      </c>
      <c r="E48" s="44">
        <v>10869</v>
      </c>
      <c r="F48" s="11"/>
      <c r="G48" s="11"/>
    </row>
    <row r="49" spans="1:7" ht="12" customHeight="1"/>
    <row r="50" spans="1:7" hidden="1"/>
    <row r="52" spans="1:7" ht="14.25">
      <c r="A52" s="50" t="s">
        <v>42</v>
      </c>
      <c r="B52" s="50"/>
      <c r="C52" s="50"/>
      <c r="D52" s="50"/>
      <c r="E52" s="50"/>
      <c r="F52" s="50"/>
      <c r="G52" s="50"/>
    </row>
  </sheetData>
  <mergeCells count="2">
    <mergeCell ref="A52:G52"/>
    <mergeCell ref="A2:G2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10"/>
  <sheetViews>
    <sheetView workbookViewId="0">
      <selection sqref="A1:G11"/>
    </sheetView>
  </sheetViews>
  <sheetFormatPr defaultRowHeight="15"/>
  <cols>
    <col min="1" max="1" width="22.28515625" style="30" customWidth="1"/>
    <col min="2" max="2" width="19.28515625" style="30" customWidth="1"/>
    <col min="3" max="3" width="17.28515625" style="30" customWidth="1"/>
    <col min="4" max="4" width="16.7109375" style="30" customWidth="1"/>
    <col min="5" max="5" width="12.85546875" style="30" customWidth="1"/>
    <col min="6" max="6" width="14.140625" style="30" customWidth="1"/>
    <col min="7" max="7" width="15.7109375" style="30" customWidth="1"/>
    <col min="8" max="16384" width="9.140625" style="30"/>
  </cols>
  <sheetData>
    <row r="2" spans="1:10" ht="96" customHeight="1">
      <c r="A2" s="51" t="s">
        <v>97</v>
      </c>
      <c r="B2" s="50"/>
      <c r="C2" s="50"/>
      <c r="D2" s="50"/>
      <c r="E2" s="50"/>
      <c r="F2" s="50"/>
      <c r="G2" s="50"/>
    </row>
    <row r="3" spans="1:10">
      <c r="G3" s="31"/>
    </row>
    <row r="4" spans="1:10" ht="72.75" customHeight="1">
      <c r="A4" s="3" t="s">
        <v>36</v>
      </c>
      <c r="B4" s="4" t="s">
        <v>37</v>
      </c>
      <c r="C4" s="3" t="s">
        <v>98</v>
      </c>
      <c r="D4" s="3" t="s">
        <v>95</v>
      </c>
      <c r="E4" s="3" t="s">
        <v>96</v>
      </c>
      <c r="F4" s="32" t="s">
        <v>84</v>
      </c>
      <c r="G4" s="32" t="s">
        <v>85</v>
      </c>
    </row>
    <row r="5" spans="1:10" ht="44.25" customHeight="1">
      <c r="A5" s="22" t="s">
        <v>38</v>
      </c>
      <c r="B5" s="43">
        <v>6.5</v>
      </c>
      <c r="C5" s="14">
        <v>1453.4</v>
      </c>
      <c r="D5" s="14">
        <v>2726.9</v>
      </c>
      <c r="E5" s="14">
        <v>1292.9000000000001</v>
      </c>
      <c r="F5" s="14">
        <f>E5/D5*100</f>
        <v>47.412813084454875</v>
      </c>
      <c r="G5" s="14">
        <f>E5/C5*100</f>
        <v>88.956928581257742</v>
      </c>
    </row>
    <row r="6" spans="1:10" ht="42.75" customHeight="1">
      <c r="A6" s="24" t="s">
        <v>39</v>
      </c>
      <c r="B6" s="43">
        <v>3.3</v>
      </c>
      <c r="C6" s="14">
        <v>1111.2</v>
      </c>
      <c r="D6" s="14">
        <v>2043.7</v>
      </c>
      <c r="E6" s="14">
        <v>943.9</v>
      </c>
      <c r="F6" s="14">
        <f>E6/D6*100</f>
        <v>46.1858394089152</v>
      </c>
      <c r="G6" s="14">
        <f>E6/C6*100</f>
        <v>84.944204463642905</v>
      </c>
      <c r="J6" s="30" t="s">
        <v>43</v>
      </c>
    </row>
    <row r="10" spans="1:10">
      <c r="A10" s="50" t="s">
        <v>41</v>
      </c>
      <c r="B10" s="50"/>
      <c r="C10" s="50"/>
      <c r="D10" s="50"/>
      <c r="E10" s="50"/>
      <c r="F10" s="50"/>
      <c r="G10" s="50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2"/>
  <sheetViews>
    <sheetView tabSelected="1" workbookViewId="0">
      <selection activeCell="A2" sqref="A2:F12"/>
    </sheetView>
  </sheetViews>
  <sheetFormatPr defaultRowHeight="15"/>
  <cols>
    <col min="1" max="1" width="36" style="30" customWidth="1"/>
    <col min="2" max="2" width="15.28515625" style="30" customWidth="1"/>
    <col min="3" max="3" width="17.42578125" style="30" customWidth="1"/>
    <col min="4" max="4" width="14.5703125" style="30" customWidth="1"/>
    <col min="5" max="5" width="14.28515625" style="30" customWidth="1"/>
    <col min="6" max="6" width="18" style="30" customWidth="1"/>
    <col min="7" max="16384" width="9.140625" style="30"/>
  </cols>
  <sheetData>
    <row r="2" spans="1:7" ht="96" customHeight="1">
      <c r="A2" s="51" t="s">
        <v>99</v>
      </c>
      <c r="B2" s="50"/>
      <c r="C2" s="50"/>
      <c r="D2" s="50"/>
      <c r="E2" s="50"/>
      <c r="F2" s="50"/>
    </row>
    <row r="3" spans="1:7">
      <c r="F3" s="31"/>
    </row>
    <row r="4" spans="1:7" ht="66.75" customHeight="1">
      <c r="A4" s="3" t="s">
        <v>66</v>
      </c>
      <c r="B4" s="4" t="s">
        <v>100</v>
      </c>
      <c r="C4" s="4" t="s">
        <v>95</v>
      </c>
      <c r="D4" s="4" t="s">
        <v>101</v>
      </c>
      <c r="E4" s="4" t="s">
        <v>84</v>
      </c>
      <c r="F4" s="4" t="s">
        <v>85</v>
      </c>
    </row>
    <row r="5" spans="1:7" ht="73.5" customHeight="1">
      <c r="A5" s="33" t="s">
        <v>77</v>
      </c>
      <c r="B5" s="40">
        <v>0</v>
      </c>
      <c r="C5" s="40">
        <v>2</v>
      </c>
      <c r="D5" s="40">
        <v>0</v>
      </c>
      <c r="E5" s="39">
        <f>D5/C5*100</f>
        <v>0</v>
      </c>
      <c r="F5" s="39">
        <v>0</v>
      </c>
    </row>
    <row r="6" spans="1:7" ht="63.75" customHeight="1">
      <c r="A6" s="34" t="s">
        <v>68</v>
      </c>
      <c r="B6" s="39">
        <v>378.5</v>
      </c>
      <c r="C6" s="39">
        <v>326.89999999999998</v>
      </c>
      <c r="D6" s="39">
        <v>323.10000000000002</v>
      </c>
      <c r="E6" s="39">
        <f>D6/C6*100</f>
        <v>98.837565004588569</v>
      </c>
      <c r="F6" s="39">
        <f t="shared" ref="F6:F9" si="0">D6/B6*100</f>
        <v>85.363276089828275</v>
      </c>
    </row>
    <row r="7" spans="1:7" ht="60.75" customHeight="1">
      <c r="A7" s="35" t="s">
        <v>69</v>
      </c>
      <c r="B7" s="39">
        <v>569.5</v>
      </c>
      <c r="C7" s="39">
        <v>7790.1</v>
      </c>
      <c r="D7" s="39">
        <v>6570.5</v>
      </c>
      <c r="E7" s="39">
        <f t="shared" ref="E7" si="1">D7/C7*100</f>
        <v>84.344231781363519</v>
      </c>
      <c r="F7" s="11" t="s">
        <v>102</v>
      </c>
      <c r="G7" s="47"/>
    </row>
    <row r="8" spans="1:7" ht="54" customHeight="1">
      <c r="A8" s="35" t="s">
        <v>79</v>
      </c>
      <c r="B8" s="39">
        <v>2944.1</v>
      </c>
      <c r="C8" s="39">
        <v>0</v>
      </c>
      <c r="D8" s="39">
        <v>0</v>
      </c>
      <c r="E8" s="39">
        <v>0</v>
      </c>
      <c r="F8" s="39">
        <f t="shared" si="0"/>
        <v>0</v>
      </c>
    </row>
    <row r="9" spans="1:7" ht="18.75" customHeight="1">
      <c r="A9" s="36" t="s">
        <v>67</v>
      </c>
      <c r="B9" s="41">
        <f t="shared" ref="B9" si="2">B6+B8+B5+B7</f>
        <v>3892.1</v>
      </c>
      <c r="C9" s="41">
        <f t="shared" ref="C9:D9" si="3">C6+C8+C5+C7</f>
        <v>8119</v>
      </c>
      <c r="D9" s="41">
        <f t="shared" si="3"/>
        <v>6893.6</v>
      </c>
      <c r="E9" s="41">
        <f>D9/C9*100</f>
        <v>84.90700825224782</v>
      </c>
      <c r="F9" s="41">
        <f t="shared" si="0"/>
        <v>177.11775134246295</v>
      </c>
    </row>
    <row r="10" spans="1:7">
      <c r="B10" s="42"/>
    </row>
    <row r="12" spans="1:7">
      <c r="A12" s="50" t="s">
        <v>41</v>
      </c>
      <c r="B12" s="50"/>
      <c r="C12" s="50"/>
      <c r="D12" s="50"/>
      <c r="E12" s="50"/>
      <c r="F12" s="50"/>
    </row>
  </sheetData>
  <mergeCells count="2">
    <mergeCell ref="A2:F2"/>
    <mergeCell ref="A12:F12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2022-10-31T12:32:38Z</cp:lastPrinted>
  <dcterms:created xsi:type="dcterms:W3CDTF">2017-04-17T10:25:39Z</dcterms:created>
  <dcterms:modified xsi:type="dcterms:W3CDTF">2022-10-31T12:32:43Z</dcterms:modified>
</cp:coreProperties>
</file>