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670" yWindow="0" windowWidth="15735" windowHeight="1176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</definedNames>
  <calcPr calcId="125725"/>
</workbook>
</file>

<file path=xl/calcChain.xml><?xml version="1.0" encoding="utf-8"?>
<calcChain xmlns="http://schemas.openxmlformats.org/spreadsheetml/2006/main">
  <c r="G7" i="1"/>
  <c r="G8"/>
  <c r="G9"/>
  <c r="G10"/>
  <c r="G11"/>
  <c r="G17"/>
  <c r="G23"/>
  <c r="G24"/>
  <c r="F7"/>
  <c r="F8"/>
  <c r="F9"/>
  <c r="F10"/>
  <c r="F11"/>
  <c r="F12"/>
  <c r="F13"/>
  <c r="F14"/>
  <c r="F16"/>
  <c r="F17"/>
  <c r="F18"/>
  <c r="F19"/>
  <c r="F20"/>
  <c r="F21"/>
  <c r="F22"/>
  <c r="F23"/>
  <c r="F24"/>
  <c r="F25"/>
  <c r="F26"/>
  <c r="F27"/>
  <c r="G30"/>
  <c r="G31"/>
  <c r="G34"/>
  <c r="G35"/>
  <c r="G37"/>
  <c r="G39"/>
  <c r="G40"/>
  <c r="G41"/>
  <c r="G42"/>
  <c r="F30"/>
  <c r="F31"/>
  <c r="F32"/>
  <c r="F33"/>
  <c r="F34"/>
  <c r="F35"/>
  <c r="F36"/>
  <c r="F37"/>
  <c r="F38"/>
  <c r="F39"/>
  <c r="F40"/>
  <c r="F41"/>
  <c r="F42"/>
  <c r="D39"/>
  <c r="D41"/>
  <c r="E36"/>
  <c r="C36"/>
  <c r="G36" s="1"/>
  <c r="D36"/>
  <c r="E5"/>
  <c r="D5"/>
  <c r="G6" i="2"/>
  <c r="F6"/>
  <c r="F6" i="3"/>
  <c r="E8"/>
  <c r="E7"/>
  <c r="E5"/>
  <c r="C9"/>
  <c r="D9"/>
  <c r="B9"/>
  <c r="F7"/>
  <c r="E41" i="1"/>
  <c r="E39"/>
  <c r="E34"/>
  <c r="D34"/>
  <c r="E30"/>
  <c r="D30"/>
  <c r="C46"/>
  <c r="C44" s="1"/>
  <c r="C5"/>
  <c r="G5" i="2"/>
  <c r="C28" i="1" l="1"/>
  <c r="E9" i="3"/>
  <c r="C43" i="1"/>
  <c r="G5"/>
  <c r="D28"/>
  <c r="E28"/>
  <c r="G28" s="1"/>
  <c r="E46"/>
  <c r="E43" l="1"/>
  <c r="F5"/>
  <c r="E6" i="3"/>
  <c r="D43" i="1" l="1"/>
  <c r="D46"/>
  <c r="D44" s="1"/>
  <c r="E44"/>
  <c r="F5" i="2"/>
  <c r="F28" i="1" l="1"/>
</calcChain>
</file>

<file path=xl/sharedStrings.xml><?xml version="1.0" encoding="utf-8"?>
<sst xmlns="http://schemas.openxmlformats.org/spreadsheetml/2006/main" count="118" uniqueCount="106">
  <si>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</si>
  <si>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</si>
  <si>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</si>
  <si>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</si>
  <si>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</si>
  <si>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</si>
  <si>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</si>
  <si>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</si>
  <si>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</si>
  <si>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</si>
  <si>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</si>
  <si>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</si>
  <si>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</si>
  <si>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</si>
  <si>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</si>
  <si>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</si>
  <si>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</si>
  <si>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</si>
  <si>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</si>
  <si>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</si>
  <si>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</si>
  <si>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</si>
  <si>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</si>
  <si>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</si>
  <si>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</si>
  <si>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</si>
  <si>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</si>
  <si>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</si>
  <si>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</si>
  <si>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</si>
  <si>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</si>
  <si>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</si>
  <si>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</si>
  <si>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</si>
  <si>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</si>
  <si>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</si>
  <si>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</si>
  <si>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</si>
  <si>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</si>
  <si>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</si>
  <si>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</si>
  <si>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</si>
  <si>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Начальник финансового управления                                                                                                Е.А. Малышева</t>
  </si>
  <si>
    <t xml:space="preserve">  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</si>
  <si>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</si>
  <si>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</si>
  <si>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</si>
  <si>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</si>
  <si>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</si>
  <si>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</si>
  <si>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</si>
  <si>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</si>
  <si>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</si>
  <si>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</si>
  <si>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</si>
  <si>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</si>
  <si>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</si>
  <si>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 xml:space="preserve"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 за исключением земельных участков бюджетных и автономных учреждений) </t>
  </si>
  <si>
    <t>11105020000000110</t>
  </si>
  <si>
    <t>Штрафы, санкции, возмещение ущерба</t>
  </si>
  <si>
    <t>11651000020000110</t>
  </si>
  <si>
    <t>Безвозмездные поступления от других бюджетов бюджетной системы Российской Федерации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</si>
  <si>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</si>
  <si>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</si>
  <si>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</si>
  <si>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</si>
  <si>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</si>
  <si>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</si>
  <si>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</si>
  <si>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Липовского муниципального образования Базарно-Карабулакского муниципального района"</t>
  </si>
  <si>
    <t>Муниципальная программа "Ремонт автомобильных дорог Липовского муниципального образования Базарно-Карабулакского муниципального района"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</si>
  <si>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</si>
  <si>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</si>
  <si>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</si>
  <si>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</si>
  <si>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</si>
  <si>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</si>
  <si>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Безвозмездные поступления физических лиц</t>
  </si>
  <si>
    <t>20705030100073150</t>
  </si>
  <si>
    <t>Дотации бюджетам субъектов Российской Федерации и муниципальных образований, в том числе: </t>
  </si>
  <si>
    <t>Муниципальная программа "Обеспечение первичных мер пожарной безопасности Липовского муниципального образования Базарно-Карабулакского муниципального района"</t>
  </si>
  <si>
    <t xml:space="preserve">Культура и кинематография </t>
  </si>
  <si>
    <t>% исполнения плана                       2021 года</t>
  </si>
  <si>
    <t>% исполнения 2021 года к 2020 году</t>
  </si>
  <si>
    <t>% исполнения плана 2021 года</t>
  </si>
  <si>
    <t>Муниципальная программа "Текущий ремонт и укрепление материально-технической базы МБУК «КДЦ Липовского МО» на 2021 год»</t>
  </si>
  <si>
    <t>Субсидии</t>
  </si>
  <si>
    <t>11651000020000140</t>
  </si>
  <si>
    <t>20220000000000150</t>
  </si>
  <si>
    <t>20216001100001150</t>
  </si>
  <si>
    <t xml:space="preserve">Сведения об исполнении бюджета Липовского муниципального образования                                                                                                                                      Базарно-Карабулакского муниципального района 
на 1 июля 2021 года     
</t>
  </si>
  <si>
    <t>Исполнено на 1 июля 2020 г. (тыс.руб)</t>
  </si>
  <si>
    <t>Утвержденные бюджетные назначения на           1 июля 2021 г. (тыс.руб)</t>
  </si>
  <si>
    <t>Исполнено на 1 июля 2021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</si>
  <si>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Липовскому муниципальному образованию Базарно-Карабулакского муниципального района
на 1 июля 2021 года     
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</si>
  <si>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Липовского муниципального образования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2021 года     
</t>
  </si>
  <si>
    <t>Исполнено на       1 июля 2020 г. (тыс.руб)</t>
  </si>
  <si>
    <t>Исполнено на       1 июля 2021 г. (тыс.руб)</t>
  </si>
  <si>
    <t>Другие вопросы в области национальной экономики</t>
  </si>
  <si>
    <t>00 0412 0000000000 000</t>
  </si>
  <si>
    <t>св. 2,3 раза</t>
  </si>
  <si>
    <t>св. 2,4 раза</t>
  </si>
  <si>
    <t>св. 12,2 раза</t>
  </si>
  <si>
    <t>св. 2,2 раза</t>
  </si>
  <si>
    <t>св. 2,9 раза</t>
  </si>
  <si>
    <t>св. 2,0 раз</t>
  </si>
</sst>
</file>

<file path=xl/styles.xml><?xml version="1.0" encoding="utf-8"?>
<styleSheet xmlns="http://schemas.openxmlformats.org/spreadsheetml/2006/main">
  <numFmts count="3">
    <numFmt numFmtId="164" formatCode="_-* #,##0.0\ _₽_-;\-* #,##0.0\ _₽_-;_-* &quot;-&quot;?\ _₽_-;_-@_-"/>
    <numFmt numFmtId="165" formatCode="#,##0.0"/>
    <numFmt numFmtId="166" formatCode="000"/>
  </numFmts>
  <fonts count="1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3">
      <alignment horizontal="left" wrapText="1"/>
    </xf>
    <xf numFmtId="0" fontId="7" fillId="0" borderId="0"/>
    <xf numFmtId="0" fontId="9" fillId="0" borderId="0"/>
    <xf numFmtId="0" fontId="9" fillId="0" borderId="0"/>
  </cellStyleXfs>
  <cellXfs count="7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166" fontId="8" fillId="0" borderId="1" xfId="3" applyNumberFormat="1" applyFont="1" applyFill="1" applyBorder="1" applyAlignment="1" applyProtection="1">
      <alignment wrapText="1"/>
      <protection hidden="1"/>
    </xf>
    <xf numFmtId="0" fontId="2" fillId="0" borderId="1" xfId="0" applyFont="1" applyBorder="1" applyAlignment="1">
      <alignment horizontal="left" vertical="top" wrapText="1"/>
    </xf>
    <xf numFmtId="37" fontId="2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vertical="center"/>
    </xf>
    <xf numFmtId="0" fontId="4" fillId="0" borderId="0" xfId="0" applyFont="1"/>
    <xf numFmtId="0" fontId="1" fillId="0" borderId="1" xfId="0" applyFont="1" applyFill="1" applyBorder="1" applyAlignment="1">
      <alignment horizontal="center" vertical="top" wrapText="1"/>
    </xf>
    <xf numFmtId="166" fontId="8" fillId="0" borderId="1" xfId="2" applyNumberFormat="1" applyFont="1" applyFill="1" applyBorder="1" applyAlignment="1" applyProtection="1">
      <alignment wrapText="1"/>
      <protection hidden="1"/>
    </xf>
    <xf numFmtId="166" fontId="8" fillId="0" borderId="1" xfId="4" applyNumberFormat="1" applyFont="1" applyFill="1" applyBorder="1" applyAlignment="1" applyProtection="1">
      <alignment wrapText="1"/>
      <protection hidden="1"/>
    </xf>
    <xf numFmtId="0" fontId="2" fillId="0" borderId="1" xfId="0" applyFont="1" applyBorder="1" applyAlignment="1">
      <alignment vertical="top" wrapText="1"/>
    </xf>
    <xf numFmtId="0" fontId="4" fillId="0" borderId="0" xfId="0" applyFont="1"/>
    <xf numFmtId="164" fontId="1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164" fontId="2" fillId="0" borderId="0" xfId="0" applyNumberFormat="1" applyFont="1"/>
    <xf numFmtId="0" fontId="1" fillId="3" borderId="1" xfId="0" applyFont="1" applyFill="1" applyBorder="1" applyAlignment="1">
      <alignment horizontal="center" vertical="top" wrapText="1"/>
    </xf>
    <xf numFmtId="164" fontId="10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49" fontId="3" fillId="3" borderId="1" xfId="0" applyNumberFormat="1" applyFont="1" applyFill="1" applyBorder="1" applyAlignment="1">
      <alignment horizontal="right" vertical="center" wrapText="1"/>
    </xf>
    <xf numFmtId="49" fontId="3" fillId="0" borderId="1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2" fillId="0" borderId="0" xfId="0" applyFont="1"/>
    <xf numFmtId="164" fontId="2" fillId="0" borderId="0" xfId="0" applyNumberFormat="1" applyFont="1"/>
    <xf numFmtId="164" fontId="2" fillId="0" borderId="1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1" applyNumberFormat="1" applyFont="1" applyBorder="1" applyProtection="1">
      <alignment horizontal="left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4" fillId="0" borderId="0" xfId="0" applyNumberFormat="1" applyFont="1"/>
    <xf numFmtId="0" fontId="2" fillId="0" borderId="1" xfId="0" applyFont="1" applyFill="1" applyBorder="1" applyAlignment="1">
      <alignment horizontal="center" vertical="top" wrapText="1"/>
    </xf>
    <xf numFmtId="164" fontId="2" fillId="0" borderId="4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5" fontId="2" fillId="0" borderId="1" xfId="0" applyNumberFormat="1" applyFont="1" applyFill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5" fontId="10" fillId="0" borderId="1" xfId="0" applyNumberFormat="1" applyFont="1" applyFill="1" applyBorder="1" applyAlignment="1">
      <alignment horizontal="right" vertical="center" wrapText="1"/>
    </xf>
    <xf numFmtId="165" fontId="2" fillId="0" borderId="1" xfId="0" applyNumberFormat="1" applyFont="1" applyFill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top" wrapText="1"/>
    </xf>
    <xf numFmtId="165" fontId="2" fillId="0" borderId="1" xfId="0" applyNumberFormat="1" applyFont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</cellXfs>
  <cellStyles count="5">
    <cellStyle name="xl71" xfId="1"/>
    <cellStyle name="Обычный" xfId="0" builtinId="0"/>
    <cellStyle name="Обычный 2" xfId="2"/>
    <cellStyle name="Обычный 2 2" xfId="3"/>
    <cellStyle name="Обычный 2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topLeftCell="A2" zoomScaleNormal="100" workbookViewId="0">
      <selection activeCell="E43" sqref="E43"/>
    </sheetView>
  </sheetViews>
  <sheetFormatPr defaultRowHeight="12.75"/>
  <cols>
    <col min="1" max="1" width="44" style="6" customWidth="1"/>
    <col min="2" max="2" width="19.5703125" style="6" customWidth="1"/>
    <col min="3" max="3" width="11.7109375" style="6" customWidth="1"/>
    <col min="4" max="4" width="15" style="6" customWidth="1"/>
    <col min="5" max="5" width="11.5703125" style="6" customWidth="1"/>
    <col min="6" max="6" width="11.140625" style="6" customWidth="1"/>
    <col min="7" max="7" width="11.42578125" style="6" customWidth="1"/>
    <col min="8" max="16384" width="9.140625" style="6"/>
  </cols>
  <sheetData>
    <row r="1" spans="1:8" hidden="1"/>
    <row r="2" spans="1:8" ht="58.5" customHeight="1">
      <c r="A2" s="62" t="s">
        <v>90</v>
      </c>
      <c r="B2" s="61"/>
      <c r="C2" s="61"/>
      <c r="D2" s="61"/>
      <c r="E2" s="61"/>
      <c r="F2" s="61"/>
      <c r="G2" s="61"/>
    </row>
    <row r="3" spans="1:8" ht="9.75" customHeight="1">
      <c r="G3" s="7" t="s">
        <v>40</v>
      </c>
    </row>
    <row r="4" spans="1:8" ht="66.75" customHeight="1">
      <c r="A4" s="1" t="s">
        <v>0</v>
      </c>
      <c r="B4" s="1" t="s">
        <v>1</v>
      </c>
      <c r="C4" s="1" t="s">
        <v>91</v>
      </c>
      <c r="D4" s="1" t="s">
        <v>92</v>
      </c>
      <c r="E4" s="1" t="s">
        <v>93</v>
      </c>
      <c r="F4" s="32" t="s">
        <v>82</v>
      </c>
      <c r="G4" s="32" t="s">
        <v>83</v>
      </c>
    </row>
    <row r="5" spans="1:8" ht="15.75" customHeight="1">
      <c r="A5" s="25" t="s">
        <v>2</v>
      </c>
      <c r="B5" s="26"/>
      <c r="C5" s="42">
        <f>C7+C19</f>
        <v>3112.5</v>
      </c>
      <c r="D5" s="69">
        <f>D7+D19</f>
        <v>10768.8</v>
      </c>
      <c r="E5" s="69">
        <f>E7+E19</f>
        <v>4583.7999999999993</v>
      </c>
      <c r="F5" s="42">
        <f t="shared" ref="F5:F27" si="0">E5/D5*100</f>
        <v>42.565559765247748</v>
      </c>
      <c r="G5" s="42">
        <f t="shared" ref="G5:G27" si="1">E5/C5*100</f>
        <v>147.27068273092368</v>
      </c>
      <c r="H5" s="40"/>
    </row>
    <row r="6" spans="1:8" ht="12" customHeight="1">
      <c r="A6" s="21" t="s">
        <v>3</v>
      </c>
      <c r="B6" s="22"/>
      <c r="C6" s="45"/>
      <c r="D6" s="70"/>
      <c r="E6" s="70"/>
      <c r="F6" s="73"/>
      <c r="G6" s="73"/>
      <c r="H6" s="40"/>
    </row>
    <row r="7" spans="1:8" ht="17.25" customHeight="1">
      <c r="A7" s="14" t="s">
        <v>44</v>
      </c>
      <c r="B7" s="15">
        <v>1E+16</v>
      </c>
      <c r="C7" s="51">
        <v>2092.1</v>
      </c>
      <c r="D7" s="65">
        <v>4142</v>
      </c>
      <c r="E7" s="65">
        <v>1648.1</v>
      </c>
      <c r="F7" s="73">
        <f t="shared" si="0"/>
        <v>39.78995654273298</v>
      </c>
      <c r="G7" s="73">
        <f t="shared" si="1"/>
        <v>78.777305100138619</v>
      </c>
      <c r="H7" s="40"/>
    </row>
    <row r="8" spans="1:8" ht="16.5" customHeight="1">
      <c r="A8" s="14" t="s">
        <v>45</v>
      </c>
      <c r="B8" s="15">
        <v>1.01E+16</v>
      </c>
      <c r="C8" s="52">
        <v>388.1</v>
      </c>
      <c r="D8" s="65">
        <v>812</v>
      </c>
      <c r="E8" s="65">
        <v>365.9</v>
      </c>
      <c r="F8" s="73">
        <f t="shared" si="0"/>
        <v>45.061576354679801</v>
      </c>
      <c r="G8" s="73">
        <f t="shared" si="1"/>
        <v>94.279824787425909</v>
      </c>
      <c r="H8" s="40"/>
    </row>
    <row r="9" spans="1:8" ht="18" customHeight="1">
      <c r="A9" s="14" t="s">
        <v>46</v>
      </c>
      <c r="B9" s="16" t="s">
        <v>47</v>
      </c>
      <c r="C9" s="52">
        <v>388.1</v>
      </c>
      <c r="D9" s="65">
        <v>812</v>
      </c>
      <c r="E9" s="65">
        <v>365.9</v>
      </c>
      <c r="F9" s="73">
        <f t="shared" si="0"/>
        <v>45.061576354679801</v>
      </c>
      <c r="G9" s="73">
        <f t="shared" si="1"/>
        <v>94.279824787425909</v>
      </c>
      <c r="H9" s="40"/>
    </row>
    <row r="10" spans="1:8" ht="17.25" customHeight="1">
      <c r="A10" s="14" t="s">
        <v>48</v>
      </c>
      <c r="B10" s="15">
        <v>1.05E+16</v>
      </c>
      <c r="C10" s="52">
        <v>1338.8</v>
      </c>
      <c r="D10" s="65">
        <v>1150</v>
      </c>
      <c r="E10" s="65">
        <v>397.1</v>
      </c>
      <c r="F10" s="73">
        <f t="shared" si="0"/>
        <v>34.530434782608701</v>
      </c>
      <c r="G10" s="73">
        <f t="shared" si="1"/>
        <v>29.660890349566778</v>
      </c>
      <c r="H10" s="40"/>
    </row>
    <row r="11" spans="1:8" ht="16.5" customHeight="1">
      <c r="A11" s="14" t="s">
        <v>49</v>
      </c>
      <c r="B11" s="16" t="s">
        <v>50</v>
      </c>
      <c r="C11" s="52">
        <v>1338.8</v>
      </c>
      <c r="D11" s="65">
        <v>1150</v>
      </c>
      <c r="E11" s="65">
        <v>397.1</v>
      </c>
      <c r="F11" s="73">
        <f t="shared" si="0"/>
        <v>34.530434782608701</v>
      </c>
      <c r="G11" s="73">
        <f t="shared" si="1"/>
        <v>29.660890349566778</v>
      </c>
      <c r="H11" s="40"/>
    </row>
    <row r="12" spans="1:8" ht="16.5" customHeight="1">
      <c r="A12" s="14" t="s">
        <v>51</v>
      </c>
      <c r="B12" s="15">
        <v>1.06E+16</v>
      </c>
      <c r="C12" s="52">
        <v>364.9</v>
      </c>
      <c r="D12" s="65">
        <v>2150.5</v>
      </c>
      <c r="E12" s="65">
        <v>884.6</v>
      </c>
      <c r="F12" s="73">
        <f t="shared" si="0"/>
        <v>41.134619855847475</v>
      </c>
      <c r="G12" s="73" t="s">
        <v>101</v>
      </c>
      <c r="H12" s="40"/>
    </row>
    <row r="13" spans="1:8" ht="15.75" customHeight="1">
      <c r="A13" s="14" t="s">
        <v>52</v>
      </c>
      <c r="B13" s="16" t="s">
        <v>53</v>
      </c>
      <c r="C13" s="52">
        <v>7.8</v>
      </c>
      <c r="D13" s="65">
        <v>371</v>
      </c>
      <c r="E13" s="65">
        <v>95.5</v>
      </c>
      <c r="F13" s="73">
        <f t="shared" si="0"/>
        <v>25.741239892183287</v>
      </c>
      <c r="G13" s="73" t="s">
        <v>102</v>
      </c>
      <c r="H13" s="48"/>
    </row>
    <row r="14" spans="1:8" ht="15.75" customHeight="1">
      <c r="A14" s="14" t="s">
        <v>54</v>
      </c>
      <c r="B14" s="16" t="s">
        <v>55</v>
      </c>
      <c r="C14" s="52">
        <v>357.1</v>
      </c>
      <c r="D14" s="65">
        <v>1779.5</v>
      </c>
      <c r="E14" s="65">
        <v>789.1</v>
      </c>
      <c r="F14" s="73">
        <f t="shared" si="0"/>
        <v>44.343916830570386</v>
      </c>
      <c r="G14" s="73" t="s">
        <v>103</v>
      </c>
      <c r="H14" s="40"/>
    </row>
    <row r="15" spans="1:8" ht="16.5" customHeight="1">
      <c r="A15" s="14" t="s">
        <v>56</v>
      </c>
      <c r="B15" s="15">
        <v>1.08E+16</v>
      </c>
      <c r="C15" s="52">
        <v>0.2</v>
      </c>
      <c r="D15" s="66">
        <v>0</v>
      </c>
      <c r="E15" s="66">
        <v>0</v>
      </c>
      <c r="F15" s="68">
        <v>0</v>
      </c>
      <c r="G15" s="68">
        <v>0</v>
      </c>
      <c r="H15" s="40"/>
    </row>
    <row r="16" spans="1:8" ht="77.25" customHeight="1">
      <c r="A16" s="14" t="s">
        <v>57</v>
      </c>
      <c r="B16" s="16" t="s">
        <v>58</v>
      </c>
      <c r="C16" s="44">
        <v>0</v>
      </c>
      <c r="D16" s="64">
        <v>29</v>
      </c>
      <c r="E16" s="63">
        <v>0</v>
      </c>
      <c r="F16" s="73">
        <f t="shared" si="0"/>
        <v>0</v>
      </c>
      <c r="G16" s="73">
        <v>0</v>
      </c>
      <c r="H16" s="40"/>
    </row>
    <row r="17" spans="1:8" ht="15" hidden="1" customHeight="1">
      <c r="A17" s="14" t="s">
        <v>59</v>
      </c>
      <c r="B17" s="16" t="s">
        <v>60</v>
      </c>
      <c r="C17" s="29"/>
      <c r="D17" s="64"/>
      <c r="E17" s="64"/>
      <c r="F17" s="73" t="e">
        <f t="shared" si="0"/>
        <v>#DIV/0!</v>
      </c>
      <c r="G17" s="73" t="e">
        <f t="shared" si="1"/>
        <v>#DIV/0!</v>
      </c>
      <c r="H17" s="40"/>
    </row>
    <row r="18" spans="1:8" ht="15" customHeight="1">
      <c r="A18" s="14" t="s">
        <v>59</v>
      </c>
      <c r="B18" s="46" t="s">
        <v>87</v>
      </c>
      <c r="C18" s="45">
        <v>0</v>
      </c>
      <c r="D18" s="64">
        <v>0.5</v>
      </c>
      <c r="E18" s="64">
        <v>0.5</v>
      </c>
      <c r="F18" s="73">
        <f t="shared" si="0"/>
        <v>100</v>
      </c>
      <c r="G18" s="73">
        <v>0</v>
      </c>
      <c r="H18" s="40"/>
    </row>
    <row r="19" spans="1:8" ht="28.5" customHeight="1">
      <c r="A19" s="14" t="s">
        <v>61</v>
      </c>
      <c r="B19" s="16" t="s">
        <v>71</v>
      </c>
      <c r="C19" s="44">
        <v>1020.4</v>
      </c>
      <c r="D19" s="72">
        <v>6626.7999999999993</v>
      </c>
      <c r="E19" s="72">
        <v>2935.7</v>
      </c>
      <c r="F19" s="73">
        <f t="shared" si="0"/>
        <v>44.300416490613877</v>
      </c>
      <c r="G19" s="73" t="s">
        <v>104</v>
      </c>
      <c r="H19" s="40"/>
    </row>
    <row r="20" spans="1:8" ht="26.25" customHeight="1">
      <c r="A20" s="14" t="s">
        <v>79</v>
      </c>
      <c r="B20" s="16" t="s">
        <v>72</v>
      </c>
      <c r="C20" s="43">
        <v>0</v>
      </c>
      <c r="D20" s="71">
        <v>107.8</v>
      </c>
      <c r="E20" s="71">
        <v>53.4</v>
      </c>
      <c r="F20" s="73">
        <f t="shared" si="0"/>
        <v>49.536178107606673</v>
      </c>
      <c r="G20" s="73">
        <v>0</v>
      </c>
      <c r="H20" s="40"/>
    </row>
    <row r="21" spans="1:8" ht="39" customHeight="1">
      <c r="A21" s="14" t="s">
        <v>62</v>
      </c>
      <c r="B21" s="47" t="s">
        <v>89</v>
      </c>
      <c r="C21" s="43">
        <v>0</v>
      </c>
      <c r="D21" s="71">
        <v>107.8</v>
      </c>
      <c r="E21" s="71">
        <v>53.4</v>
      </c>
      <c r="F21" s="73">
        <f t="shared" si="0"/>
        <v>49.536178107606673</v>
      </c>
      <c r="G21" s="73">
        <v>0</v>
      </c>
      <c r="H21" s="40"/>
    </row>
    <row r="22" spans="1:8" ht="18" customHeight="1">
      <c r="A22" s="14" t="s">
        <v>86</v>
      </c>
      <c r="B22" s="47" t="s">
        <v>88</v>
      </c>
      <c r="C22" s="43">
        <v>0</v>
      </c>
      <c r="D22" s="71">
        <v>2944.1</v>
      </c>
      <c r="E22" s="71">
        <v>883.2</v>
      </c>
      <c r="F22" s="73">
        <f t="shared" si="0"/>
        <v>29.998981012873205</v>
      </c>
      <c r="G22" s="73">
        <v>0</v>
      </c>
      <c r="H22" s="40"/>
    </row>
    <row r="23" spans="1:8" ht="39" customHeight="1">
      <c r="A23" s="14" t="s">
        <v>63</v>
      </c>
      <c r="B23" s="16" t="s">
        <v>73</v>
      </c>
      <c r="C23" s="43">
        <v>84.5</v>
      </c>
      <c r="D23" s="71">
        <v>234.2</v>
      </c>
      <c r="E23" s="71">
        <v>92.9</v>
      </c>
      <c r="F23" s="73">
        <f t="shared" si="0"/>
        <v>39.666951323654999</v>
      </c>
      <c r="G23" s="73">
        <f t="shared" si="1"/>
        <v>109.94082840236688</v>
      </c>
      <c r="H23" s="40"/>
    </row>
    <row r="24" spans="1:8" ht="41.25" customHeight="1">
      <c r="A24" s="14" t="s">
        <v>64</v>
      </c>
      <c r="B24" s="16" t="s">
        <v>74</v>
      </c>
      <c r="C24" s="43">
        <v>84.5</v>
      </c>
      <c r="D24" s="71">
        <v>234.2</v>
      </c>
      <c r="E24" s="71">
        <v>92.9</v>
      </c>
      <c r="F24" s="73">
        <f t="shared" si="0"/>
        <v>39.666951323654999</v>
      </c>
      <c r="G24" s="73">
        <f t="shared" si="1"/>
        <v>109.94082840236688</v>
      </c>
      <c r="H24" s="40"/>
    </row>
    <row r="25" spans="1:8" ht="18.75" customHeight="1">
      <c r="A25" s="14" t="s">
        <v>65</v>
      </c>
      <c r="B25" s="16" t="s">
        <v>75</v>
      </c>
      <c r="C25" s="43">
        <v>935.9</v>
      </c>
      <c r="D25" s="71">
        <v>3284.7</v>
      </c>
      <c r="E25" s="71">
        <v>1850.2</v>
      </c>
      <c r="F25" s="73">
        <f t="shared" si="0"/>
        <v>56.327822936645667</v>
      </c>
      <c r="G25" s="73" t="s">
        <v>105</v>
      </c>
      <c r="H25" s="40"/>
    </row>
    <row r="26" spans="1:8" ht="25.5" customHeight="1">
      <c r="A26" s="14" t="s">
        <v>66</v>
      </c>
      <c r="B26" s="16" t="s">
        <v>76</v>
      </c>
      <c r="C26" s="43">
        <v>935.9</v>
      </c>
      <c r="D26" s="71">
        <v>3284.7</v>
      </c>
      <c r="E26" s="71">
        <v>1850.2</v>
      </c>
      <c r="F26" s="73">
        <f t="shared" si="0"/>
        <v>56.327822936645667</v>
      </c>
      <c r="G26" s="73" t="s">
        <v>105</v>
      </c>
      <c r="H26" s="40"/>
    </row>
    <row r="27" spans="1:8" ht="15" customHeight="1">
      <c r="A27" s="14" t="s">
        <v>77</v>
      </c>
      <c r="B27" s="16" t="s">
        <v>78</v>
      </c>
      <c r="C27" s="43">
        <v>0</v>
      </c>
      <c r="D27" s="71">
        <v>56</v>
      </c>
      <c r="E27" s="71">
        <v>56</v>
      </c>
      <c r="F27" s="73">
        <f t="shared" si="0"/>
        <v>100</v>
      </c>
      <c r="G27" s="73">
        <v>0</v>
      </c>
      <c r="H27" s="40"/>
    </row>
    <row r="28" spans="1:8" ht="17.25" customHeight="1">
      <c r="A28" s="27" t="s">
        <v>4</v>
      </c>
      <c r="B28" s="28"/>
      <c r="C28" s="39">
        <f>C30+C34+C36+C39+C41</f>
        <v>3503.2</v>
      </c>
      <c r="D28" s="39">
        <f>D30+D34+D36+D39+D41</f>
        <v>10942.8</v>
      </c>
      <c r="E28" s="39">
        <f>E30+E34+E36+E39+E41</f>
        <v>4576.3</v>
      </c>
      <c r="F28" s="39">
        <f>E28/D28*100</f>
        <v>41.82019227254451</v>
      </c>
      <c r="G28" s="39">
        <f t="shared" ref="G28:G42" si="2">E28/C28*100</f>
        <v>130.63199360584611</v>
      </c>
      <c r="H28" s="40"/>
    </row>
    <row r="29" spans="1:8">
      <c r="A29" s="9" t="s">
        <v>3</v>
      </c>
      <c r="B29" s="8"/>
      <c r="C29" s="23"/>
      <c r="D29" s="23"/>
      <c r="E29" s="23"/>
      <c r="F29" s="39"/>
      <c r="G29" s="39"/>
      <c r="H29" s="40"/>
    </row>
    <row r="30" spans="1:8" ht="14.25" customHeight="1">
      <c r="A30" s="2" t="s">
        <v>5</v>
      </c>
      <c r="B30" s="10" t="s">
        <v>6</v>
      </c>
      <c r="C30" s="53">
        <v>1555.2</v>
      </c>
      <c r="D30" s="45">
        <f>D31+D32+D33</f>
        <v>3374.3</v>
      </c>
      <c r="E30" s="45">
        <f>E31+E32+E33</f>
        <v>1651.2</v>
      </c>
      <c r="F30" s="60">
        <f t="shared" ref="F30:F42" si="3">E30/D30*100</f>
        <v>48.934593841685682</v>
      </c>
      <c r="G30" s="60">
        <f t="shared" si="2"/>
        <v>106.17283950617285</v>
      </c>
      <c r="H30" s="40"/>
    </row>
    <row r="31" spans="1:8" ht="38.25" customHeight="1">
      <c r="A31" s="2" t="s">
        <v>7</v>
      </c>
      <c r="B31" s="11" t="s">
        <v>8</v>
      </c>
      <c r="C31" s="53">
        <v>1468.4</v>
      </c>
      <c r="D31" s="57">
        <v>3362.5</v>
      </c>
      <c r="E31" s="45">
        <v>1651.2</v>
      </c>
      <c r="F31" s="60">
        <f t="shared" si="3"/>
        <v>49.106319702602228</v>
      </c>
      <c r="G31" s="60">
        <f t="shared" si="2"/>
        <v>112.44892399891037</v>
      </c>
      <c r="H31" s="40"/>
    </row>
    <row r="32" spans="1:8">
      <c r="A32" s="2" t="s">
        <v>9</v>
      </c>
      <c r="B32" s="10" t="s">
        <v>10</v>
      </c>
      <c r="C32" s="53">
        <v>0</v>
      </c>
      <c r="D32" s="57">
        <v>5</v>
      </c>
      <c r="E32" s="45">
        <v>0</v>
      </c>
      <c r="F32" s="60">
        <f t="shared" si="3"/>
        <v>0</v>
      </c>
      <c r="G32" s="60">
        <v>0</v>
      </c>
      <c r="H32" s="40"/>
    </row>
    <row r="33" spans="1:8" ht="12.75" customHeight="1">
      <c r="A33" s="2" t="s">
        <v>11</v>
      </c>
      <c r="B33" s="10" t="s">
        <v>12</v>
      </c>
      <c r="C33" s="53">
        <v>86.8</v>
      </c>
      <c r="D33" s="45">
        <v>6.8</v>
      </c>
      <c r="E33" s="45">
        <v>0</v>
      </c>
      <c r="F33" s="60">
        <f t="shared" si="3"/>
        <v>0</v>
      </c>
      <c r="G33" s="60">
        <v>0</v>
      </c>
      <c r="H33" s="40"/>
    </row>
    <row r="34" spans="1:8">
      <c r="A34" s="2" t="s">
        <v>13</v>
      </c>
      <c r="B34" s="10" t="s">
        <v>14</v>
      </c>
      <c r="C34" s="53">
        <v>84.5</v>
      </c>
      <c r="D34" s="45">
        <f>D35</f>
        <v>234.2</v>
      </c>
      <c r="E34" s="45">
        <f>E35</f>
        <v>92.9</v>
      </c>
      <c r="F34" s="60">
        <f t="shared" si="3"/>
        <v>39.666951323654999</v>
      </c>
      <c r="G34" s="60">
        <f t="shared" si="2"/>
        <v>109.94082840236688</v>
      </c>
      <c r="H34" s="40"/>
    </row>
    <row r="35" spans="1:8" ht="13.5" customHeight="1">
      <c r="A35" s="2" t="s">
        <v>15</v>
      </c>
      <c r="B35" s="10" t="s">
        <v>16</v>
      </c>
      <c r="C35" s="53">
        <v>84.5</v>
      </c>
      <c r="D35" s="45">
        <v>234.2</v>
      </c>
      <c r="E35" s="45">
        <v>92.9</v>
      </c>
      <c r="F35" s="60">
        <f t="shared" si="3"/>
        <v>39.666951323654999</v>
      </c>
      <c r="G35" s="60">
        <f t="shared" si="2"/>
        <v>109.94082840236688</v>
      </c>
      <c r="H35" s="40"/>
    </row>
    <row r="36" spans="1:8">
      <c r="A36" s="2" t="s">
        <v>17</v>
      </c>
      <c r="B36" s="10" t="s">
        <v>18</v>
      </c>
      <c r="C36" s="53">
        <f>C37+C38</f>
        <v>419.8</v>
      </c>
      <c r="D36" s="45">
        <f>D37+D38</f>
        <v>1355.6999999999998</v>
      </c>
      <c r="E36" s="45">
        <f>E37+E38</f>
        <v>330.5</v>
      </c>
      <c r="F36" s="60">
        <f t="shared" si="3"/>
        <v>24.378549826657821</v>
      </c>
      <c r="G36" s="60">
        <f t="shared" si="2"/>
        <v>78.727965697951404</v>
      </c>
      <c r="H36" s="40"/>
    </row>
    <row r="37" spans="1:8" ht="14.25" customHeight="1">
      <c r="A37" s="2" t="s">
        <v>19</v>
      </c>
      <c r="B37" s="10" t="s">
        <v>20</v>
      </c>
      <c r="C37" s="53">
        <v>359.2</v>
      </c>
      <c r="D37" s="45">
        <v>1348.1</v>
      </c>
      <c r="E37" s="45">
        <v>322.89999999999998</v>
      </c>
      <c r="F37" s="60">
        <f t="shared" si="3"/>
        <v>23.952229063125881</v>
      </c>
      <c r="G37" s="60">
        <f t="shared" si="2"/>
        <v>89.894209354120264</v>
      </c>
      <c r="H37" s="40"/>
    </row>
    <row r="38" spans="1:8" s="49" customFormat="1" ht="14.25" customHeight="1">
      <c r="A38" s="56" t="s">
        <v>98</v>
      </c>
      <c r="B38" s="55" t="s">
        <v>99</v>
      </c>
      <c r="C38" s="53">
        <v>60.6</v>
      </c>
      <c r="D38" s="45">
        <v>7.6</v>
      </c>
      <c r="E38" s="45">
        <v>7.6</v>
      </c>
      <c r="F38" s="60">
        <f t="shared" si="3"/>
        <v>100</v>
      </c>
      <c r="G38" s="60">
        <v>0</v>
      </c>
      <c r="H38" s="50"/>
    </row>
    <row r="39" spans="1:8" ht="13.5" customHeight="1">
      <c r="A39" s="2" t="s">
        <v>21</v>
      </c>
      <c r="B39" s="10" t="s">
        <v>22</v>
      </c>
      <c r="C39" s="53">
        <v>258.60000000000002</v>
      </c>
      <c r="D39" s="45">
        <f>D40</f>
        <v>357.7</v>
      </c>
      <c r="E39" s="45">
        <f>E40</f>
        <v>221.7</v>
      </c>
      <c r="F39" s="60">
        <f t="shared" si="3"/>
        <v>61.979312272854351</v>
      </c>
      <c r="G39" s="60">
        <f t="shared" si="2"/>
        <v>85.730858468677482</v>
      </c>
      <c r="H39" s="40"/>
    </row>
    <row r="40" spans="1:8">
      <c r="A40" s="2" t="s">
        <v>23</v>
      </c>
      <c r="B40" s="10" t="s">
        <v>24</v>
      </c>
      <c r="C40" s="53">
        <v>258.60000000000002</v>
      </c>
      <c r="D40" s="45">
        <v>357.7</v>
      </c>
      <c r="E40" s="45">
        <v>221.7</v>
      </c>
      <c r="F40" s="60">
        <f t="shared" si="3"/>
        <v>61.979312272854351</v>
      </c>
      <c r="G40" s="60">
        <f t="shared" si="2"/>
        <v>85.730858468677482</v>
      </c>
      <c r="H40" s="40"/>
    </row>
    <row r="41" spans="1:8" ht="14.25" customHeight="1">
      <c r="A41" s="35" t="s">
        <v>81</v>
      </c>
      <c r="B41" s="10" t="s">
        <v>25</v>
      </c>
      <c r="C41" s="53">
        <v>1185.0999999999999</v>
      </c>
      <c r="D41" s="45">
        <f>D42</f>
        <v>5620.9</v>
      </c>
      <c r="E41" s="45">
        <f>E42</f>
        <v>2280</v>
      </c>
      <c r="F41" s="60">
        <f t="shared" si="3"/>
        <v>40.562899179846646</v>
      </c>
      <c r="G41" s="60">
        <f t="shared" si="2"/>
        <v>192.38882794700871</v>
      </c>
      <c r="H41" s="40"/>
    </row>
    <row r="42" spans="1:8">
      <c r="A42" s="2" t="s">
        <v>26</v>
      </c>
      <c r="B42" s="10" t="s">
        <v>27</v>
      </c>
      <c r="C42" s="53">
        <v>1185.0999999999999</v>
      </c>
      <c r="D42" s="45">
        <v>5620.9</v>
      </c>
      <c r="E42" s="45">
        <v>2280</v>
      </c>
      <c r="F42" s="60">
        <f t="shared" si="3"/>
        <v>40.562899179846646</v>
      </c>
      <c r="G42" s="60">
        <f t="shared" si="2"/>
        <v>192.38882794700871</v>
      </c>
      <c r="H42" s="40"/>
    </row>
    <row r="43" spans="1:8" ht="27" customHeight="1">
      <c r="A43" s="9" t="s">
        <v>28</v>
      </c>
      <c r="B43" s="12"/>
      <c r="C43" s="68">
        <f>C5-C28</f>
        <v>-390.69999999999982</v>
      </c>
      <c r="D43" s="68">
        <f>D5-D28</f>
        <v>-174</v>
      </c>
      <c r="E43" s="68">
        <f>E5-E28</f>
        <v>7.4999999999990905</v>
      </c>
      <c r="F43" s="45"/>
      <c r="G43" s="45"/>
    </row>
    <row r="44" spans="1:8" ht="15" customHeight="1">
      <c r="A44" s="8" t="s">
        <v>29</v>
      </c>
      <c r="B44" s="13"/>
      <c r="C44" s="67">
        <f t="shared" ref="C44" si="4">C46</f>
        <v>390.69999999999982</v>
      </c>
      <c r="D44" s="67">
        <f t="shared" ref="D44:E44" si="5">D46</f>
        <v>174</v>
      </c>
      <c r="E44" s="67">
        <f t="shared" si="5"/>
        <v>-7.5</v>
      </c>
      <c r="F44" s="23"/>
      <c r="G44" s="23"/>
    </row>
    <row r="45" spans="1:8">
      <c r="A45" s="2" t="s">
        <v>3</v>
      </c>
      <c r="B45" s="10"/>
      <c r="C45" s="45"/>
      <c r="D45" s="45"/>
      <c r="E45" s="45"/>
      <c r="F45" s="45"/>
      <c r="G45" s="45"/>
    </row>
    <row r="46" spans="1:8" ht="27.75" customHeight="1">
      <c r="A46" s="2" t="s">
        <v>30</v>
      </c>
      <c r="B46" s="10" t="s">
        <v>31</v>
      </c>
      <c r="C46" s="24">
        <f>C48+C47</f>
        <v>390.69999999999982</v>
      </c>
      <c r="D46" s="24">
        <f t="shared" ref="D46" si="6">D48+D47</f>
        <v>174</v>
      </c>
      <c r="E46" s="24">
        <f>E48+E47</f>
        <v>-7.5</v>
      </c>
      <c r="F46" s="45"/>
      <c r="G46" s="45"/>
    </row>
    <row r="47" spans="1:8" ht="25.5">
      <c r="A47" s="2" t="s">
        <v>32</v>
      </c>
      <c r="B47" s="10" t="s">
        <v>33</v>
      </c>
      <c r="C47" s="54">
        <v>-3169</v>
      </c>
      <c r="D47" s="45">
        <v>-10768.8</v>
      </c>
      <c r="E47" s="45">
        <v>-4926.7</v>
      </c>
      <c r="F47" s="45"/>
      <c r="G47" s="45"/>
    </row>
    <row r="48" spans="1:8" ht="27.75" customHeight="1">
      <c r="A48" s="2" t="s">
        <v>34</v>
      </c>
      <c r="B48" s="10" t="s">
        <v>35</v>
      </c>
      <c r="C48" s="54">
        <v>3559.7</v>
      </c>
      <c r="D48" s="45">
        <v>10942.8</v>
      </c>
      <c r="E48" s="45">
        <v>4919.2</v>
      </c>
      <c r="F48" s="45"/>
      <c r="G48" s="45"/>
    </row>
    <row r="49" spans="1:7" ht="12" customHeight="1"/>
    <row r="50" spans="1:7" hidden="1"/>
    <row r="52" spans="1:7" ht="14.25">
      <c r="A52" s="61" t="s">
        <v>42</v>
      </c>
      <c r="B52" s="61"/>
      <c r="C52" s="61"/>
      <c r="D52" s="61"/>
      <c r="E52" s="61"/>
      <c r="F52" s="61"/>
      <c r="G52" s="61"/>
    </row>
  </sheetData>
  <mergeCells count="2">
    <mergeCell ref="A52:G52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10"/>
  <sheetViews>
    <sheetView workbookViewId="0">
      <selection activeCell="E5" sqref="E5"/>
    </sheetView>
  </sheetViews>
  <sheetFormatPr defaultRowHeight="15"/>
  <cols>
    <col min="1" max="1" width="22.28515625" style="4" customWidth="1"/>
    <col min="2" max="2" width="19.28515625" style="4" customWidth="1"/>
    <col min="3" max="3" width="17.28515625" style="4" customWidth="1"/>
    <col min="4" max="4" width="16.7109375" style="4" customWidth="1"/>
    <col min="5" max="5" width="12.5703125" style="4" customWidth="1"/>
    <col min="6" max="6" width="14.140625" style="4" customWidth="1"/>
    <col min="7" max="7" width="15.7109375" style="4" customWidth="1"/>
    <col min="8" max="16384" width="9.140625" style="4"/>
  </cols>
  <sheetData>
    <row r="2" spans="1:10" ht="96" customHeight="1">
      <c r="A2" s="62" t="s">
        <v>94</v>
      </c>
      <c r="B2" s="61"/>
      <c r="C2" s="61"/>
      <c r="D2" s="61"/>
      <c r="E2" s="61"/>
      <c r="F2" s="61"/>
      <c r="G2" s="61"/>
    </row>
    <row r="3" spans="1:10">
      <c r="G3" s="5"/>
    </row>
    <row r="4" spans="1:10" ht="66.75" customHeight="1">
      <c r="A4" s="1" t="s">
        <v>36</v>
      </c>
      <c r="B4" s="19" t="s">
        <v>37</v>
      </c>
      <c r="C4" s="32" t="s">
        <v>91</v>
      </c>
      <c r="D4" s="32" t="s">
        <v>92</v>
      </c>
      <c r="E4" s="32" t="s">
        <v>93</v>
      </c>
      <c r="F4" s="41" t="s">
        <v>84</v>
      </c>
      <c r="G4" s="41" t="s">
        <v>83</v>
      </c>
    </row>
    <row r="5" spans="1:10" ht="44.25" customHeight="1">
      <c r="A5" s="9" t="s">
        <v>38</v>
      </c>
      <c r="B5" s="59">
        <v>6.5</v>
      </c>
      <c r="C5" s="17">
        <v>757.1</v>
      </c>
      <c r="D5" s="51">
        <v>1908</v>
      </c>
      <c r="E5" s="51">
        <v>873.1</v>
      </c>
      <c r="F5" s="51">
        <f>E5/D5*100</f>
        <v>45.759958071278831</v>
      </c>
      <c r="G5" s="51">
        <f>E5/C5*100</f>
        <v>115.32162197860256</v>
      </c>
    </row>
    <row r="6" spans="1:10" ht="42.75" customHeight="1">
      <c r="A6" s="2" t="s">
        <v>39</v>
      </c>
      <c r="B6" s="59">
        <v>3.8</v>
      </c>
      <c r="C6" s="51">
        <v>587.4</v>
      </c>
      <c r="D6" s="51">
        <v>1508.4</v>
      </c>
      <c r="E6" s="51">
        <v>639.70000000000005</v>
      </c>
      <c r="F6" s="51">
        <f>E6/D6*100</f>
        <v>42.409175285070269</v>
      </c>
      <c r="G6" s="51">
        <f>E6/C6*100</f>
        <v>108.90364317330609</v>
      </c>
      <c r="J6" s="4" t="s">
        <v>43</v>
      </c>
    </row>
    <row r="10" spans="1:10">
      <c r="A10" s="61" t="s">
        <v>41</v>
      </c>
      <c r="B10" s="61"/>
      <c r="C10" s="61"/>
      <c r="D10" s="61"/>
      <c r="E10" s="61"/>
      <c r="F10" s="61"/>
      <c r="G10" s="61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3"/>
  <sheetViews>
    <sheetView workbookViewId="0">
      <selection activeCell="E9" sqref="E9"/>
    </sheetView>
  </sheetViews>
  <sheetFormatPr defaultRowHeight="15"/>
  <cols>
    <col min="1" max="1" width="36" style="4" customWidth="1"/>
    <col min="2" max="2" width="16.85546875" style="4" customWidth="1"/>
    <col min="3" max="3" width="17.42578125" style="4" customWidth="1"/>
    <col min="4" max="4" width="14.5703125" style="4" customWidth="1"/>
    <col min="5" max="5" width="14.28515625" style="4" customWidth="1"/>
    <col min="6" max="6" width="18" style="4" customWidth="1"/>
    <col min="7" max="16384" width="9.140625" style="4"/>
  </cols>
  <sheetData>
    <row r="2" spans="1:7" ht="96" customHeight="1">
      <c r="A2" s="62" t="s">
        <v>95</v>
      </c>
      <c r="B2" s="61"/>
      <c r="C2" s="61"/>
      <c r="D2" s="61"/>
      <c r="E2" s="61"/>
      <c r="F2" s="61"/>
    </row>
    <row r="3" spans="1:7">
      <c r="F3" s="5"/>
    </row>
    <row r="4" spans="1:7" ht="66.75" customHeight="1">
      <c r="A4" s="3" t="s">
        <v>67</v>
      </c>
      <c r="B4" s="32" t="s">
        <v>96</v>
      </c>
      <c r="C4" s="32" t="s">
        <v>92</v>
      </c>
      <c r="D4" s="32" t="s">
        <v>97</v>
      </c>
      <c r="E4" s="32" t="s">
        <v>84</v>
      </c>
      <c r="F4" s="32" t="s">
        <v>83</v>
      </c>
    </row>
    <row r="5" spans="1:7" s="31" customFormat="1" ht="66.75" customHeight="1">
      <c r="A5" s="33" t="s">
        <v>80</v>
      </c>
      <c r="B5" s="30">
        <v>0</v>
      </c>
      <c r="C5" s="30">
        <v>2</v>
      </c>
      <c r="D5" s="30">
        <v>0</v>
      </c>
      <c r="E5" s="38">
        <f t="shared" ref="E5" si="0">D5/C5*100</f>
        <v>0</v>
      </c>
      <c r="F5" s="38">
        <v>0</v>
      </c>
    </row>
    <row r="6" spans="1:7" ht="54.75" customHeight="1">
      <c r="A6" s="34" t="s">
        <v>69</v>
      </c>
      <c r="B6" s="38">
        <v>258.60000000000002</v>
      </c>
      <c r="C6" s="38">
        <v>357.7</v>
      </c>
      <c r="D6" s="38">
        <v>221.7</v>
      </c>
      <c r="E6" s="38">
        <f>D6/C6*100</f>
        <v>61.979312272854351</v>
      </c>
      <c r="F6" s="38">
        <f t="shared" ref="F6:F7" si="1">D6/B6*100</f>
        <v>85.730858468677482</v>
      </c>
    </row>
    <row r="7" spans="1:7" s="36" customFormat="1" ht="54.75" customHeight="1">
      <c r="A7" s="20" t="s">
        <v>70</v>
      </c>
      <c r="B7" s="38">
        <v>359.2</v>
      </c>
      <c r="C7" s="38">
        <v>1348.1</v>
      </c>
      <c r="D7" s="38">
        <v>322.89999999999998</v>
      </c>
      <c r="E7" s="38">
        <f t="shared" ref="E7:E9" si="2">D7/C7*100</f>
        <v>23.952229063125881</v>
      </c>
      <c r="F7" s="38">
        <f t="shared" si="1"/>
        <v>89.894209354120264</v>
      </c>
    </row>
    <row r="8" spans="1:7" ht="54" customHeight="1">
      <c r="A8" s="20" t="s">
        <v>85</v>
      </c>
      <c r="B8" s="38">
        <v>0</v>
      </c>
      <c r="C8" s="38">
        <v>2944.1</v>
      </c>
      <c r="D8" s="38">
        <v>883.2</v>
      </c>
      <c r="E8" s="38">
        <f t="shared" si="2"/>
        <v>29.998981012873205</v>
      </c>
      <c r="F8" s="38">
        <v>0</v>
      </c>
      <c r="G8" s="36"/>
    </row>
    <row r="9" spans="1:7" ht="27" customHeight="1">
      <c r="A9" s="18" t="s">
        <v>68</v>
      </c>
      <c r="B9" s="37">
        <f>B6+B8+B5+B7</f>
        <v>617.79999999999995</v>
      </c>
      <c r="C9" s="37">
        <f t="shared" ref="C9:D9" si="3">C6+C8+C5+C7</f>
        <v>4651.8999999999996</v>
      </c>
      <c r="D9" s="37">
        <f t="shared" si="3"/>
        <v>1427.8000000000002</v>
      </c>
      <c r="E9" s="37">
        <f t="shared" si="2"/>
        <v>30.692835185623085</v>
      </c>
      <c r="F9" s="37" t="s">
        <v>100</v>
      </c>
      <c r="G9" s="58"/>
    </row>
    <row r="13" spans="1:7">
      <c r="A13" s="61" t="s">
        <v>41</v>
      </c>
      <c r="B13" s="61"/>
      <c r="C13" s="61"/>
      <c r="D13" s="61"/>
      <c r="E13" s="61"/>
      <c r="F13" s="61"/>
    </row>
  </sheetData>
  <mergeCells count="2">
    <mergeCell ref="A2:F2"/>
    <mergeCell ref="A13:F13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2020-04-27T13:58:23Z</cp:lastPrinted>
  <dcterms:created xsi:type="dcterms:W3CDTF">2017-04-17T10:25:39Z</dcterms:created>
  <dcterms:modified xsi:type="dcterms:W3CDTF">2021-07-20T06:34:52Z</dcterms:modified>
</cp:coreProperties>
</file>